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0" tabRatio="594" activeTab="0"/>
  </bookViews>
  <sheets>
    <sheet name="Planilha1" sheetId="1" r:id="rId1"/>
  </sheets>
  <definedNames>
    <definedName name="_xlnm.Print_Area" localSheetId="0">'Planilha1'!$A$1:$K$147</definedName>
  </definedNames>
  <calcPr fullCalcOnLoad="1" fullPrecision="0" iterate="1" iterateCount="100" iterateDelta="0.001"/>
</workbook>
</file>

<file path=xl/sharedStrings.xml><?xml version="1.0" encoding="utf-8"?>
<sst xmlns="http://schemas.openxmlformats.org/spreadsheetml/2006/main" count="422" uniqueCount="243">
  <si>
    <t>PLANILHA DE ORÇAMENTOS - COMPRA DE MATERIAIS E/OU SERVIÇOS</t>
  </si>
  <si>
    <t>ITEM</t>
  </si>
  <si>
    <t>DESCRIÇÃO</t>
  </si>
  <si>
    <t>QUANT.</t>
  </si>
  <si>
    <t>UNID.</t>
  </si>
  <si>
    <t>PREÇO UNITÁRIO</t>
  </si>
  <si>
    <t>PREÇO TOTAL</t>
  </si>
  <si>
    <t>MATERIAL</t>
  </si>
  <si>
    <t>MÃO DE OBRA</t>
  </si>
  <si>
    <t>1.0</t>
  </si>
  <si>
    <t>x,xx</t>
  </si>
  <si>
    <t>m</t>
  </si>
  <si>
    <t>PREÇO UNITÁRIO COM BDI</t>
  </si>
  <si>
    <t xml:space="preserve">BDI </t>
  </si>
  <si>
    <t xml:space="preserve">  CC (      )    TP (      )    CP(      )   </t>
  </si>
  <si>
    <t>PROPONENTE</t>
  </si>
  <si>
    <t>NOME:</t>
  </si>
  <si>
    <t>TELEFONE:</t>
  </si>
  <si>
    <t>CAU/CREA:</t>
  </si>
  <si>
    <t>EMAIL:</t>
  </si>
  <si>
    <t>2.1</t>
  </si>
  <si>
    <t>2.2</t>
  </si>
  <si>
    <t>I</t>
  </si>
  <si>
    <t>OBRAS CIVIS</t>
  </si>
  <si>
    <t>SERVIÇOS PRELIMINARES</t>
  </si>
  <si>
    <t>1.1</t>
  </si>
  <si>
    <t>m²</t>
  </si>
  <si>
    <t>1.2</t>
  </si>
  <si>
    <t>1.3</t>
  </si>
  <si>
    <t>1.4</t>
  </si>
  <si>
    <t>1.6</t>
  </si>
  <si>
    <t>1.7</t>
  </si>
  <si>
    <t xml:space="preserve">Transporte de conteiners para destinação e descarte dos resíduos de caliças, ferro, vidro, madeiras, alumínio, cerâmicas, gesso, etc, produzidos pela construção civil </t>
  </si>
  <si>
    <t>m³</t>
  </si>
  <si>
    <t>Destinação de resíduos (atentar para legislação local)</t>
  </si>
  <si>
    <t>PINTURA (2 DEMÃOS)</t>
  </si>
  <si>
    <t>3.2</t>
  </si>
  <si>
    <t>2.3</t>
  </si>
  <si>
    <t>2.4</t>
  </si>
  <si>
    <t>2.5</t>
  </si>
  <si>
    <r>
      <t>5. CONDIÇÕES DE PAGAMENTO:</t>
    </r>
    <r>
      <rPr>
        <sz val="10"/>
        <rFont val="Calibri"/>
        <family val="2"/>
      </rPr>
      <t xml:space="preserve"> O pagamento será efetuado conforme serviço medido, sendo efetuado o pagamento à contratada até o dia 15 (quinze) do mês subsequente ao da prestação dos serviços/entrega do objeto e entrega da nota fiscal/fatura e demais documentos.</t>
    </r>
  </si>
  <si>
    <t>3.1</t>
  </si>
  <si>
    <t>Unid.</t>
  </si>
  <si>
    <t>3.3</t>
  </si>
  <si>
    <t>Aplicação de massa acrilica sobre reboco para posterior pintura</t>
  </si>
  <si>
    <t>1.5</t>
  </si>
  <si>
    <t>2.6</t>
  </si>
  <si>
    <t>2.7</t>
  </si>
  <si>
    <t>2.8</t>
  </si>
  <si>
    <t>2.9</t>
  </si>
  <si>
    <t>2.10</t>
  </si>
  <si>
    <t>2.11</t>
  </si>
  <si>
    <t>4.1</t>
  </si>
  <si>
    <r>
      <t>4. HORÁRIO PARA EXECUÇÃO/ENTREGA:</t>
    </r>
    <r>
      <rPr>
        <sz val="10"/>
        <rFont val="Calibri"/>
        <family val="2"/>
      </rPr>
      <t xml:space="preserve"> Finais de semana qualquer horário e dias de semana após as 16:00 horas</t>
    </r>
  </si>
  <si>
    <t>5.1</t>
  </si>
  <si>
    <t>5.5</t>
  </si>
  <si>
    <t>PISO</t>
  </si>
  <si>
    <t>Fornecimento e colocação de elemento tátil de alerta (interno)</t>
  </si>
  <si>
    <t>Fornecimento e colocação de elemento tátil direcional (interno)</t>
  </si>
  <si>
    <t>3.5</t>
  </si>
  <si>
    <t>3.6</t>
  </si>
  <si>
    <t>PROGRAMAÇÃO VISUAL INTERNA</t>
  </si>
  <si>
    <t>Porta cartaz - TARIFAS dimensão 54 x 74cm em acrílico transparente cristal, com fixação e acabamentos conforme projeto.</t>
  </si>
  <si>
    <t>Porta cartaz - PC Informa dimensão 48,5 x 33,5cm em acrílico transparente cristal, com fixação e acabamentos conforme projeto.</t>
  </si>
  <si>
    <t>5.2</t>
  </si>
  <si>
    <t>5.3</t>
  </si>
  <si>
    <t>1.8</t>
  </si>
  <si>
    <t>6.2</t>
  </si>
  <si>
    <t>6.3</t>
  </si>
  <si>
    <t>6.4</t>
  </si>
  <si>
    <t>Limpeza permanente</t>
  </si>
  <si>
    <t>Limpeza final da obra</t>
  </si>
  <si>
    <t>cj.</t>
  </si>
  <si>
    <t>DIVERSOS</t>
  </si>
  <si>
    <t>4.3</t>
  </si>
  <si>
    <t>4.4</t>
  </si>
  <si>
    <t>ADESIVOS - Fornecimento e instalação, conforme Manual de Programação Visual:</t>
  </si>
  <si>
    <t>5.3.1</t>
  </si>
  <si>
    <t>A1 LP - LOGO</t>
  </si>
  <si>
    <t>5.3.2</t>
  </si>
  <si>
    <t>A2 PO - Passa objetos</t>
  </si>
  <si>
    <t>5.4</t>
  </si>
  <si>
    <t>5.6</t>
  </si>
  <si>
    <t>5.4.1</t>
  </si>
  <si>
    <t>Placa Suspensa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</si>
  <si>
    <t>Placa de Porta em acrílico duas espessuras, em chapa de acrílico azul PANTONE 300 C ; e=2mm, e chapa de acrílico translúcido e= 5mm GL GELO 982 translúcido,
com fixação com fita dupla face; impressão em adesivo vinil branco, conforme arquivo. dimensões 300x80mm. Distâncias, tamanhos e letras conforme arquivos fornecidos.</t>
  </si>
  <si>
    <t>P P 1 - PRIV</t>
  </si>
  <si>
    <t>Placa em acrílico azul padrão Banrisul, PANTONE 300C, com dizeres em adesivo vinil PANTONE 298 C e letras em vinil BRANCO. Dimensões 30 x 31cm, com 3mm de espessura
e fixação com fita dupla-face já aplicadas no verso. (Saque / Cheque para ATM Superfull)</t>
  </si>
  <si>
    <t>5.5.1</t>
  </si>
  <si>
    <t>P S 1 - AUTOATENDIMENTO</t>
  </si>
  <si>
    <t>Organização e montagem geral do leiaute: mobiliário, biombos, estantes metálicas, porta cartazes, banners, relógio, quadros murais, vasos com folhagens, etc -conforme leiaute fornecido</t>
  </si>
  <si>
    <t>2.12</t>
  </si>
  <si>
    <t>2.13</t>
  </si>
  <si>
    <t>Barra de apoio para lavatório acessível 40 cm</t>
  </si>
  <si>
    <t xml:space="preserve">Barra de apoio para sanitário acessível 80 cm </t>
  </si>
  <si>
    <t>2.14</t>
  </si>
  <si>
    <t xml:space="preserve">Barra de apoio para sanitário acessível 70 cm </t>
  </si>
  <si>
    <t>un</t>
  </si>
  <si>
    <t>Caixa de alumínio 100x100x50mm com altura específica para canaleta 73x25mm</t>
  </si>
  <si>
    <t>SUBTOTAL OBRAS CIVIS</t>
  </si>
  <si>
    <t>SUBTOTAL INSTALAÇÕES ELÉTRICAS</t>
  </si>
  <si>
    <r>
      <t>2. ENDEREÇO DE EXECUÇÃO/ENTREGA:</t>
    </r>
    <r>
      <rPr>
        <sz val="10"/>
        <rFont val="Calibri"/>
        <family val="2"/>
      </rPr>
      <t xml:space="preserve"> Av. João Antonio Silveira, 2015 - Porto Alegre/RS</t>
    </r>
  </si>
  <si>
    <t>Retirada de piso cerâmico sem aproveitamento</t>
  </si>
  <si>
    <t>Rodapé cerâmico (igual ao piso) - Altura 10 cm</t>
  </si>
  <si>
    <t>ESQUADRIAS E DIVISÓRIAS</t>
  </si>
  <si>
    <t>Regularização de contrapiso após a retirada do piso cerâmico</t>
  </si>
  <si>
    <t xml:space="preserve">      - esmalte sintético (aplicado sobre corrimão interno) na mesma cor existente</t>
  </si>
  <si>
    <t xml:space="preserve">Retirada de divisória sem aproveitamento </t>
  </si>
  <si>
    <t>Retirada de porta de divisória sem aproveitamento</t>
  </si>
  <si>
    <t>Retirada de porta dos sanitários do 2° pavimento sem reaproveitamento</t>
  </si>
  <si>
    <t>Fornecimento e instalação de pelicula vinil listrada azul translucido 10mm com vazado 4mm para 02 biombos que demarcam a plataforma pessoa jurídica</t>
  </si>
  <si>
    <t>5.7</t>
  </si>
  <si>
    <t>P S 2 - CAIXAS</t>
  </si>
  <si>
    <t>P S 5 - AUTOATENDIMENTO PESSOA FISICA</t>
  </si>
  <si>
    <t>P S 6 - AUTOATENDIMENTO PESSOA JURÍDICA</t>
  </si>
  <si>
    <t>P S 7 - NEGÓCIOS PESSOA FISICA</t>
  </si>
  <si>
    <t>P S 7 - NEGÓCIOS PESSOA JURÍDICA</t>
  </si>
  <si>
    <t>P S 10 - GERENTE GERAL</t>
  </si>
  <si>
    <t>P S 11 - GERENTE ADJUNTO</t>
  </si>
  <si>
    <t>5.5.2</t>
  </si>
  <si>
    <t>5.5.3</t>
  </si>
  <si>
    <t>5.5.4</t>
  </si>
  <si>
    <t>5.5.5</t>
  </si>
  <si>
    <t>5.5.6</t>
  </si>
  <si>
    <t>5.5.7</t>
  </si>
  <si>
    <t>5.5.8</t>
  </si>
  <si>
    <t>P S 5 - ARQ</t>
  </si>
  <si>
    <t>P P 8 - M</t>
  </si>
  <si>
    <t>P P 9 - F</t>
  </si>
  <si>
    <t>P P 10 - PNE</t>
  </si>
  <si>
    <t>5.4.2</t>
  </si>
  <si>
    <t>5.4.3</t>
  </si>
  <si>
    <t>5.4.4</t>
  </si>
  <si>
    <t>5.4.5</t>
  </si>
  <si>
    <t>Porcelanato 60 x 60cm - PEI 5 Alto tráfego - antiderrapante - cor clara (incluindo fornecimento de cimento cola e espassadores)</t>
  </si>
  <si>
    <t xml:space="preserve">      - acrilica sobre reboco (aplicado sobre paredes internas do 2° pavimento) na mesma cor existente</t>
  </si>
  <si>
    <t>PONTOS LÓGICOS PARA  TV CORPORATIVA</t>
  </si>
  <si>
    <t>Cabo Multilan UTP 24 AWG, 04 pares, Cat. 5e, na cor azul</t>
  </si>
  <si>
    <t>Eletroduto ferro diâmetro 25 mm</t>
  </si>
  <si>
    <t>Caixa de passagem c/ tampa cega tipo condulete diam 25mm</t>
  </si>
  <si>
    <t>Derivação saída 2 eletrodutos 1" p/Canaleta de Alumínio de 73x25mm</t>
  </si>
  <si>
    <t>Suporte Dutotec Branco com um RJ 45 fêmea para lógica mais dois blocos cegos ou  equivalente para instalação no móvel divisor de sigilo.</t>
  </si>
  <si>
    <t>Conector RJ45 Macho Cat. 5e para crimpar cabo no Rack e ligar direto ao Switch.</t>
  </si>
  <si>
    <t>Canaleta alumínio 73x25 dupla c/ tampa de encaixe - branca</t>
  </si>
  <si>
    <t>Tampa terminal ABS 25mm - Branca</t>
  </si>
  <si>
    <t>INFRAESTRUTURA PLATAFORMA 2º PAVIMENTO elétrica/lógica/telefonia</t>
  </si>
  <si>
    <t>Duto Slim - (CINZA)</t>
  </si>
  <si>
    <t xml:space="preserve">Adaptador porta equipamento para duto SLIM (CINZA) </t>
  </si>
  <si>
    <t>Curva interna 90 graus Slim - outras cores (CINZA)</t>
  </si>
  <si>
    <t>Cabo unipolar tipo flexível, livre de halogêneo, antichama, 750V, seção 2,5 mm2.</t>
  </si>
  <si>
    <t>Suporte para canaleta de alumínio p/três blocos com duas tomadas tipo bloco NBR 20A (PRETA) mais um bloco cego na cor branca (Identificar com EExx conforme circuito existente em adesivo em polisester autocolante fundo branco e letras pretas) para mesa no atendimento e Automação.</t>
  </si>
  <si>
    <t>Suporte para canaleta de alumínio p/três blocos sendo dois bloco c/RJ.45 e mais um blocos cego, na cor branca (Identificar com PTxx, PLxx conforme circuito existente em adesivo em polisester autocolante fundo branco e letras pretas) para mesa no atendimento e Automação.</t>
  </si>
  <si>
    <t>patch cord verde 3 mts para as mesas</t>
  </si>
  <si>
    <t>patch cord azul 3 mts para as mesas</t>
  </si>
  <si>
    <t>Cabo tipo PP 3x1,5mm² para as extensões elétricas</t>
  </si>
  <si>
    <t>Plug  tipo Macho novo padrão 10A.</t>
  </si>
  <si>
    <t>Spiral tube para organizar os cabos nas mesas BRANCO</t>
  </si>
  <si>
    <t>INFRAESTRUTURA PARA TROCA DE RACKS</t>
  </si>
  <si>
    <t>Cabo UTP cat. 5 (isolamento baixa emissão de gases) LSZH.</t>
  </si>
  <si>
    <r>
      <t xml:space="preserve">Cabo de cobre unipolar </t>
    </r>
    <r>
      <rPr>
        <b/>
        <sz val="10"/>
        <rFont val="Arial"/>
        <family val="2"/>
      </rPr>
      <t>#2,5mm²</t>
    </r>
    <r>
      <rPr>
        <sz val="10"/>
        <rFont val="MS Sans Serif"/>
        <family val="0"/>
      </rPr>
      <t xml:space="preserve"> </t>
    </r>
    <r>
      <rPr>
        <sz val="10"/>
        <rFont val="Calibri"/>
        <family val="2"/>
      </rPr>
      <t xml:space="preserve">flexível HF (Não Halogenado), 70°C  450/750V AFUMEX, AFITOX ou similar </t>
    </r>
  </si>
  <si>
    <t>Suporte para canaleta de alumínio p/três blocos com duas tomadas tipo bloco NBR 20A (PRETA) mais um bloco cego na cor branca (Identificar com EExx conforme circuito existente em adesivo em polisester autocolante fundo branco e letras pretas).</t>
  </si>
  <si>
    <t>3.4</t>
  </si>
  <si>
    <t>Curva 90º de PVC (interna e externa) específica de canaleta de alumínio 73x25mm</t>
  </si>
  <si>
    <t>3.7</t>
  </si>
  <si>
    <t>Derivação saída 3 eletrodutos 1" p/Canaleta de Alumínio de 73x25mm</t>
  </si>
  <si>
    <t>3.8</t>
  </si>
  <si>
    <t>3.9</t>
  </si>
  <si>
    <t>Voice panel 50P com RJ45 CAT5E para RACK OPERADORAS</t>
  </si>
  <si>
    <t>3.10</t>
  </si>
  <si>
    <t>Disjuntores Monopolar/4,5kA - 16A</t>
  </si>
  <si>
    <t>3.11</t>
  </si>
  <si>
    <t>Régua com 8 tomadas para racks 19" com ângulo de 45º</t>
  </si>
  <si>
    <t>3.12</t>
  </si>
  <si>
    <t>Rack padrão 19" tipo gabinete fechado, porta acrílico com chave, próprio para cabeamento estruturado de 24 Us, profundidade 570mm  fixado na parede com UMA bandeja e 07(SETE) organizadores de cabos em PVC - Cor RAL 7032</t>
  </si>
  <si>
    <t>3.13</t>
  </si>
  <si>
    <t>Rack padrão 19" tipo gabinete fechado, porta acrílico com chave, próprio para cabeamento estruturado de 16 Us, profundidade 570mm livres internamente, fixado na parede com QUATRO bandejas de 4 apoios e 64 conjuntos de parafusos porca/gaiola. Cor Cinza RAL 7032.</t>
  </si>
  <si>
    <t>3.14</t>
  </si>
  <si>
    <t>Conjunto de 10 (5+5) metros de cabo coaxial 75 Ohms na cor preta RF75 0,4/2,5 com conector tipo BNC reto com solda e conector tipo BNC angular com rosca e solda (mini)</t>
  </si>
  <si>
    <t>3.15</t>
  </si>
  <si>
    <t>Cabo CIT-10 pares</t>
  </si>
  <si>
    <t>3.16</t>
  </si>
  <si>
    <t>Bloco de inserção engate rápido com corte M10 LSA Plus com bastidor completo</t>
  </si>
  <si>
    <t>3.17</t>
  </si>
  <si>
    <t>patch cord azul 1,0 mts para o Rack</t>
  </si>
  <si>
    <t>3.18</t>
  </si>
  <si>
    <t>patch cord verde 1,0 mts para o Rack</t>
  </si>
  <si>
    <t>3.19</t>
  </si>
  <si>
    <t>patch cord azul 6 mts para interligações Racks com RJ45 macho nas pontas identoficados com anilhas de "1" a "6"</t>
  </si>
  <si>
    <t>3.20</t>
  </si>
  <si>
    <t>Religação dos pontos lógicos e telefônicos existente no Rack e identificação dos mesmos</t>
  </si>
  <si>
    <t>cj</t>
  </si>
  <si>
    <t>INFRAESTRUTURA PARA ATMs</t>
  </si>
  <si>
    <t>4.2</t>
  </si>
  <si>
    <t>Cabo unipolar tipo flexível, livre de halogêneo, antichama, 750V, seção 2,5 mm2 (CASH SUPER FULL)</t>
  </si>
  <si>
    <t>Disjuntor monopolar 4,5kA - 20A - tipo 5SX1 Siemens ou equivalente - Circuito Estabilizado SUPER FULL</t>
  </si>
  <si>
    <t>Canaleta de alumínio dupla de 73x25 mm com  tampa e pintura eletrostática branca. Ref. Dutotec ou equivalente.</t>
  </si>
  <si>
    <t>4.5</t>
  </si>
  <si>
    <t>Porta Equipamento Ref. DT.63440.10 com, DUAS tomadas tipo bloco NBR.20A Ref. DT.99230.20 (PRETO), mais dois RJ.45 Ref. QM 99040.00 – Cat. 5e ou similar (Identificar com EExx e PLxx conforme circuito existente em adesivo em polisester autocolante fundo branco e letras pretas)</t>
  </si>
  <si>
    <t>4.6</t>
  </si>
  <si>
    <t>4.7</t>
  </si>
  <si>
    <t>4.8</t>
  </si>
  <si>
    <t>Curva 90º metálica - específica de canaleta de alumínio 73x25mm</t>
  </si>
  <si>
    <t>4.9</t>
  </si>
  <si>
    <t>Adaptador 2x1" para canaleta de alumínio de 73x25 mm. Ref. Dutotec ou equivalente.</t>
  </si>
  <si>
    <t>4.10</t>
  </si>
  <si>
    <t>Tampa terminal em ABS para canaleta dupla Dutotec 73x25mm</t>
  </si>
  <si>
    <t>PONTOS DE ILUMINAÇÃO /TOMADAS e AR CONDICIONADO</t>
  </si>
  <si>
    <t>Lâmpadas tubulares T8, G2, 1200mm, uper LED de até 19W - AFP - 4500k - Branco Neutro - Vida útil mínima de 25.000h (L-70), Fluxo Luminoso mínimo de 2100 lúmens.  Certificação CE, Garantia de 02 Anos. Marca Intral LSE-100 ou equivalente para instalação na sala de autoatendimento.</t>
  </si>
  <si>
    <t>Suporte soquete G-13 para lâmpadas T8 em policarbonato com tratamento anti-uv, tipo engate rápido com rotor de segurança, contatos em bronze fosforoso, anti-vibratório, marca LALUX modelo T5 (www.targetiluminação.com.br), LUMIN G13 (www.ginawa.com), ou equivalente.</t>
  </si>
  <si>
    <t>SERVIÇOS COMPLEMENTARES ELÉTRICA/AUTOMAÇÃO/TELEFÔNICO</t>
  </si>
  <si>
    <t>6.1</t>
  </si>
  <si>
    <t>Certificação dos Cabos de Rede UTP Cat. 5E</t>
  </si>
  <si>
    <t>Desmontagem elétrico e lógico dos ATMs</t>
  </si>
  <si>
    <t>x.xx</t>
  </si>
  <si>
    <t>Desinstalar canaletas no piso existente e reinstalar na parede no atendimento do segundo piso</t>
  </si>
  <si>
    <t>Desinstalar pontos das mesas e descartar tomadas e canaletas RD70</t>
  </si>
  <si>
    <t>6.5</t>
  </si>
  <si>
    <t>Retirada de Rack 12 Us. Embalar e entregar na BAGERGS</t>
  </si>
  <si>
    <t>6.6</t>
  </si>
  <si>
    <t>Retirada do DG Automação. Embalar e entregar na BAGERGS</t>
  </si>
  <si>
    <t>6.7</t>
  </si>
  <si>
    <t>Instalação de infraestrutura elétrica provisórias de elétrica, lógica e fonia em todas as fases da obra para contitnuidade dos trabalhos da agência.</t>
  </si>
  <si>
    <t>6.8</t>
  </si>
  <si>
    <t>Fechadura Digital modelo FR 320 para a porta da retaguarda de atendimento</t>
  </si>
  <si>
    <t xml:space="preserve">Fornecer e instalar divisória naval bp plus cor cinza com montantes na cor cinza claro, completa, para máscara da SAA e retaguarda da agência. Incluso no preço todo material necessário para sua instalação (painel de divisória, baguetes de fixação, rebites, tubos redondos de alumínio para acabamento de quina em 45°, pinos de fixação interna). </t>
  </si>
  <si>
    <t xml:space="preserve">Fornecer e instalar porta divisória naval bp plus cor cinza com montantes na cor cinza claro, completa para retaguarda da agência. Incluso no preço todo material necessário para sua instalação (painel de divisória, baguetes de fixação, rebites, dobradiças e maçanetas). </t>
  </si>
  <si>
    <t>Retirada de portas de divisória sem aproveitamento</t>
  </si>
  <si>
    <t>Fornecimento e instalação de caixilharia fixa de alumínio anodizado, perfil série 30, piso-forro, para adequação da sala de autoatendimento, em complementação a esquadrias existentes.</t>
  </si>
  <si>
    <t>Fornecer e instalar porta semi-oca para sanitários do 2° pavimento. Incluso no preço todo material necessário para sua instalação (dobradiças, maçaneta e pintura na mesma cor existente).</t>
  </si>
  <si>
    <t>TOTAL GERAL</t>
  </si>
  <si>
    <t xml:space="preserve">ENCARGOS SOCIAIS - SINAPI-RS NOV/2019 </t>
  </si>
  <si>
    <r>
      <t>3. PRAZO DE EXECUÇÃO/ENTREGA: 60</t>
    </r>
    <r>
      <rPr>
        <sz val="10"/>
        <rFont val="Calibri"/>
        <family val="2"/>
      </rPr>
      <t xml:space="preserve"> dias</t>
    </r>
  </si>
  <si>
    <t>Fornecimento e instalação de forro em PVC para adequação na sala do Ar Condicionado.</t>
  </si>
  <si>
    <t>Reinstalação de grelha para porta de divisória no arquivo do 2° pavimento</t>
  </si>
  <si>
    <t>Reparo em forro de gesso no sanitário masculino no 2° Pavimento</t>
  </si>
  <si>
    <t>Retirada de programação visual interna antiga</t>
  </si>
  <si>
    <t>Execução de junta de movimentação e dessolidarização em mastique a base de poliuretano</t>
  </si>
  <si>
    <t xml:space="preserve">      - acrilica sobre reboco (aplicado sobre fachada) na mesma cor existente</t>
  </si>
  <si>
    <t>Realizar manutenção do Pórtico BE em chapa galvanizada com logomarca em acrílico - realizar limpeza e recomposição de acrilicos faltantes</t>
  </si>
  <si>
    <r>
      <t xml:space="preserve">1. OBJETO: </t>
    </r>
    <r>
      <rPr>
        <sz val="10"/>
        <rFont val="Calibri"/>
        <family val="2"/>
      </rPr>
      <t>OBRAS CIVIS E INFRAESTRUTURA DE MANUTENÇÃO NA AGÊNCIA RESTINGA.</t>
    </r>
  </si>
  <si>
    <t>II</t>
  </si>
  <si>
    <t>INSTALAÇÕES ELÉTRICAS</t>
  </si>
  <si>
    <t>OBRAS CIVIS E INFRAESTRUTURA DE MANUTENÇÃO NA AGÊNCIA RESTINGA.</t>
  </si>
</sst>
</file>

<file path=xl/styles.xml><?xml version="1.0" encoding="utf-8"?>
<styleSheet xmlns="http://schemas.openxmlformats.org/spreadsheetml/2006/main">
  <numFmts count="6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 numFmtId="218" formatCode="&quot;R$&quot;#,##0.0000_);[Red]\(&quot;R$&quot;#,##0.0000\)"/>
    <numFmt numFmtId="219" formatCode="00.0"/>
    <numFmt numFmtId="220" formatCode="#,##0.000;[Red]\-#,##0.000"/>
    <numFmt numFmtId="221" formatCode="#,##0.0000;[Red]\-#,##0.0000"/>
    <numFmt numFmtId="222" formatCode="#,##0.0;[Red]\-#,##0.0"/>
  </numFmts>
  <fonts count="57">
    <font>
      <sz val="10"/>
      <name val="MS Sans Serif"/>
      <family val="0"/>
    </font>
    <font>
      <b/>
      <sz val="10"/>
      <name val="MS Sans Serif"/>
      <family val="0"/>
    </font>
    <font>
      <i/>
      <sz val="10"/>
      <name val="MS Sans Serif"/>
      <family val="2"/>
    </font>
    <font>
      <b/>
      <i/>
      <sz val="10"/>
      <name val="MS Sans Serif"/>
      <family val="0"/>
    </font>
    <font>
      <sz val="10"/>
      <name val="Arial"/>
      <family val="2"/>
    </font>
    <font>
      <sz val="10"/>
      <name val="Calibri"/>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name val="Calibri"/>
      <family val="2"/>
    </font>
    <font>
      <b/>
      <sz val="12"/>
      <color indexed="10"/>
      <name val="Calibri"/>
      <family val="2"/>
    </font>
    <font>
      <sz val="10"/>
      <color indexed="10"/>
      <name val="Calibri"/>
      <family val="2"/>
    </font>
    <font>
      <b/>
      <sz val="11"/>
      <name val="Calibri"/>
      <family val="2"/>
    </font>
    <font>
      <b/>
      <sz val="10"/>
      <color indexed="10"/>
      <name val="Calibri"/>
      <family val="2"/>
    </font>
    <font>
      <sz val="10"/>
      <color indexed="8"/>
      <name val="Calibri"/>
      <family val="2"/>
    </font>
    <font>
      <b/>
      <sz val="12"/>
      <name val="Calibri"/>
      <family val="2"/>
    </font>
    <font>
      <b/>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Calibri"/>
      <family val="2"/>
    </font>
    <font>
      <sz val="10"/>
      <color rgb="FFFF0000"/>
      <name val="Calibri"/>
      <family val="2"/>
    </font>
    <font>
      <b/>
      <sz val="10"/>
      <color rgb="FFFF0000"/>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hair"/>
      <right style="thin"/>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thin"/>
      <bottom>
        <color indexed="63"/>
      </bottom>
    </border>
    <border>
      <left style="hair"/>
      <right style="hair"/>
      <top>
        <color indexed="63"/>
      </top>
      <bottom style="hair"/>
    </border>
    <border>
      <left>
        <color indexed="63"/>
      </left>
      <right style="hair"/>
      <top>
        <color indexed="63"/>
      </top>
      <bottom style="hair"/>
    </border>
    <border>
      <left style="hair"/>
      <right style="thin"/>
      <top style="hair"/>
      <bottom>
        <color indexed="63"/>
      </bottom>
    </border>
    <border>
      <left style="medium"/>
      <right style="hair"/>
      <top>
        <color indexed="63"/>
      </top>
      <bottom style="hair"/>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hair"/>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style="hair"/>
      <top style="thin"/>
      <bottom style="hair"/>
    </border>
    <border>
      <left style="hair"/>
      <right style="hair"/>
      <top style="thin"/>
      <bottom style="hair"/>
    </border>
    <border>
      <left>
        <color indexed="63"/>
      </left>
      <right style="hair"/>
      <top style="hair"/>
      <bottom style="hair"/>
    </border>
    <border>
      <left style="hair"/>
      <right style="medium"/>
      <top style="thin"/>
      <bottom style="hair"/>
    </border>
    <border>
      <left style="medium"/>
      <right style="thin"/>
      <top style="thin"/>
      <bottom>
        <color indexed="63"/>
      </bottom>
    </border>
    <border>
      <left style="hair"/>
      <right style="medium"/>
      <top style="thin"/>
      <bottom>
        <color indexed="63"/>
      </bottom>
    </border>
    <border>
      <left style="hair"/>
      <right style="medium"/>
      <top>
        <color indexed="63"/>
      </top>
      <bottom style="hair"/>
    </border>
    <border>
      <left style="hair">
        <color indexed="8"/>
      </left>
      <right style="medium"/>
      <top style="hair">
        <color indexed="8"/>
      </top>
      <bottom>
        <color indexed="63"/>
      </bottom>
    </border>
    <border>
      <left style="medium"/>
      <right style="hair"/>
      <top style="hair"/>
      <bottom>
        <color indexed="63"/>
      </bottom>
    </border>
    <border>
      <left>
        <color indexed="63"/>
      </left>
      <right style="medium"/>
      <top style="thin"/>
      <bottom style="thin"/>
    </border>
    <border>
      <left style="hair"/>
      <right>
        <color indexed="63"/>
      </right>
      <top style="thin"/>
      <bottom style="thin"/>
    </border>
    <border>
      <left style="thin"/>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hair"/>
      <right style="medium"/>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hair"/>
      <top style="thin"/>
      <bottom style="thin"/>
    </border>
    <border>
      <left style="hair"/>
      <right style="hair"/>
      <top style="thin"/>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medium"/>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69" fontId="34"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xf numFmtId="0" fontId="0" fillId="0" borderId="0">
      <alignment vertical="center"/>
      <protection/>
    </xf>
    <xf numFmtId="0" fontId="4" fillId="0" borderId="0">
      <alignment/>
      <protection/>
    </xf>
    <xf numFmtId="0" fontId="3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3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34" fillId="0" borderId="0" applyFont="0" applyFill="0" applyBorder="0" applyAlignment="0" applyProtection="0"/>
    <xf numFmtId="43" fontId="34" fillId="0" borderId="0" applyFont="0" applyFill="0" applyBorder="0" applyAlignment="0" applyProtection="0"/>
  </cellStyleXfs>
  <cellXfs count="192">
    <xf numFmtId="0" fontId="0" fillId="0" borderId="0" xfId="0" applyAlignment="1">
      <alignment/>
    </xf>
    <xf numFmtId="0" fontId="26" fillId="33" borderId="10" xfId="0" applyNumberFormat="1" applyFont="1" applyFill="1" applyBorder="1" applyAlignment="1" applyProtection="1">
      <alignment horizontal="left" vertical="center" wrapText="1"/>
      <protection hidden="1"/>
    </xf>
    <xf numFmtId="4" fontId="5" fillId="33" borderId="11" xfId="0" applyNumberFormat="1" applyFont="1" applyFill="1" applyBorder="1" applyAlignment="1" applyProtection="1">
      <alignment horizontal="center" vertical="center" wrapText="1"/>
      <protection hidden="1"/>
    </xf>
    <xf numFmtId="40" fontId="5" fillId="0" borderId="12" xfId="0" applyNumberFormat="1" applyFont="1" applyBorder="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left" vertical="center" wrapText="1"/>
      <protection hidden="1"/>
    </xf>
    <xf numFmtId="2" fontId="5" fillId="0" borderId="14" xfId="0" applyNumberFormat="1" applyFont="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2" fontId="5" fillId="0" borderId="14" xfId="0" applyNumberFormat="1" applyFont="1" applyFill="1" applyBorder="1" applyAlignment="1" applyProtection="1">
      <alignment horizontal="right" vertical="center"/>
      <protection hidden="1"/>
    </xf>
    <xf numFmtId="40" fontId="5" fillId="0" borderId="15" xfId="0" applyNumberFormat="1" applyFont="1" applyBorder="1" applyAlignment="1" applyProtection="1">
      <alignment horizontal="right" vertical="center"/>
      <protection hidden="1"/>
    </xf>
    <xf numFmtId="0" fontId="5" fillId="0" borderId="0" xfId="0" applyFont="1" applyAlignment="1" applyProtection="1">
      <alignment vertical="center" wrapText="1"/>
      <protection hidden="1"/>
    </xf>
    <xf numFmtId="204" fontId="5" fillId="34" borderId="16" xfId="0" applyNumberFormat="1" applyFont="1" applyFill="1" applyBorder="1" applyAlignment="1" applyProtection="1">
      <alignment horizontal="left" vertical="center"/>
      <protection hidden="1"/>
    </xf>
    <xf numFmtId="0" fontId="26" fillId="34" borderId="16" xfId="52" applyFont="1" applyFill="1" applyBorder="1" applyAlignment="1" applyProtection="1">
      <alignment horizontal="left" vertical="center" wrapText="1"/>
      <protection hidden="1"/>
    </xf>
    <xf numFmtId="4" fontId="5" fillId="34" borderId="16" xfId="68" applyNumberFormat="1" applyFont="1" applyFill="1" applyBorder="1" applyAlignment="1" applyProtection="1">
      <alignment horizontal="center" vertical="center"/>
      <protection hidden="1"/>
    </xf>
    <xf numFmtId="40" fontId="26" fillId="34" borderId="16" xfId="68" applyNumberFormat="1" applyFont="1" applyFill="1" applyBorder="1" applyAlignment="1" applyProtection="1">
      <alignment horizontal="center" vertical="center"/>
      <protection hidden="1"/>
    </xf>
    <xf numFmtId="0" fontId="53" fillId="0" borderId="13" xfId="0" applyFont="1" applyBorder="1" applyAlignment="1" applyProtection="1">
      <alignment horizontal="center" vertical="center" wrapText="1"/>
      <protection hidden="1"/>
    </xf>
    <xf numFmtId="0" fontId="54" fillId="0" borderId="0" xfId="0" applyFont="1" applyAlignment="1" applyProtection="1">
      <alignment wrapText="1"/>
      <protection hidden="1"/>
    </xf>
    <xf numFmtId="0" fontId="54" fillId="0" borderId="0" xfId="0" applyNumberFormat="1" applyFont="1" applyAlignment="1" applyProtection="1">
      <alignment horizontal="left"/>
      <protection hidden="1"/>
    </xf>
    <xf numFmtId="0" fontId="54" fillId="0" borderId="0" xfId="0" applyFont="1" applyAlignment="1" applyProtection="1">
      <alignment/>
      <protection hidden="1"/>
    </xf>
    <xf numFmtId="0" fontId="5" fillId="0" borderId="0" xfId="0" applyNumberFormat="1" applyFont="1" applyAlignment="1" applyProtection="1">
      <alignment horizontal="left"/>
      <protection hidden="1"/>
    </xf>
    <xf numFmtId="0" fontId="54" fillId="0" borderId="0" xfId="0" applyFont="1" applyAlignment="1" applyProtection="1">
      <alignment vertical="center" wrapText="1"/>
      <protection hidden="1"/>
    </xf>
    <xf numFmtId="0" fontId="5" fillId="0" borderId="0" xfId="0" applyFont="1" applyAlignment="1" applyProtection="1">
      <alignment/>
      <protection hidden="1"/>
    </xf>
    <xf numFmtId="0" fontId="5" fillId="0" borderId="0" xfId="0" applyFont="1" applyAlignment="1" applyProtection="1">
      <alignment wrapText="1"/>
      <protection hidden="1"/>
    </xf>
    <xf numFmtId="1" fontId="26" fillId="33" borderId="10" xfId="0" applyNumberFormat="1" applyFont="1" applyFill="1" applyBorder="1" applyAlignment="1" applyProtection="1">
      <alignment horizontal="left" vertical="center" wrapText="1"/>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5" fillId="0" borderId="17" xfId="0" applyFont="1" applyFill="1" applyBorder="1" applyAlignment="1" applyProtection="1">
      <alignment horizontal="left" vertical="center"/>
      <protection hidden="1"/>
    </xf>
    <xf numFmtId="0" fontId="5" fillId="0" borderId="17" xfId="0" applyFont="1" applyFill="1" applyBorder="1" applyAlignment="1" applyProtection="1">
      <alignment horizontal="justify" vertical="center" wrapText="1"/>
      <protection hidden="1"/>
    </xf>
    <xf numFmtId="2" fontId="5" fillId="0" borderId="17" xfId="0" applyNumberFormat="1"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2" fontId="5" fillId="0" borderId="17" xfId="0" applyNumberFormat="1"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Fill="1" applyAlignment="1" applyProtection="1">
      <alignment vertical="center" wrapText="1"/>
      <protection hidden="1"/>
    </xf>
    <xf numFmtId="0" fontId="5" fillId="0" borderId="14" xfId="0" applyFont="1" applyBorder="1" applyAlignment="1" applyProtection="1">
      <alignment horizontal="justify" vertical="center" wrapText="1"/>
      <protection hidden="1"/>
    </xf>
    <xf numFmtId="2" fontId="5" fillId="35" borderId="14" xfId="0"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4" fontId="5" fillId="35" borderId="17" xfId="0" applyNumberFormat="1" applyFont="1" applyFill="1" applyBorder="1" applyAlignment="1" applyProtection="1">
      <alignment horizontal="right" vertical="center" wrapText="1"/>
      <protection locked="0"/>
    </xf>
    <xf numFmtId="4" fontId="5" fillId="35" borderId="18" xfId="0" applyNumberFormat="1" applyFont="1" applyFill="1" applyBorder="1" applyAlignment="1" applyProtection="1">
      <alignment horizontal="right" vertical="center" wrapText="1"/>
      <protection locked="0"/>
    </xf>
    <xf numFmtId="197" fontId="5" fillId="35" borderId="12" xfId="0" applyNumberFormat="1" applyFont="1" applyFill="1" applyBorder="1" applyAlignment="1" applyProtection="1">
      <alignment horizontal="right" vertical="center" wrapText="1"/>
      <protection hidden="1"/>
    </xf>
    <xf numFmtId="196" fontId="5" fillId="0" borderId="14" xfId="0" applyNumberFormat="1" applyFont="1" applyBorder="1" applyAlignment="1" applyProtection="1">
      <alignment horizontal="left" vertical="center" wrapText="1"/>
      <protection hidden="1"/>
    </xf>
    <xf numFmtId="2" fontId="5" fillId="0" borderId="14" xfId="0" applyNumberFormat="1" applyFont="1" applyBorder="1" applyAlignment="1" applyProtection="1">
      <alignment horizontal="center" vertical="center" wrapText="1"/>
      <protection hidden="1"/>
    </xf>
    <xf numFmtId="4" fontId="5" fillId="0" borderId="19" xfId="68" applyNumberFormat="1" applyFont="1" applyFill="1" applyBorder="1" applyAlignment="1" applyProtection="1">
      <alignment vertical="center" wrapText="1"/>
      <protection hidden="1"/>
    </xf>
    <xf numFmtId="4" fontId="5" fillId="35" borderId="14" xfId="0" applyNumberFormat="1" applyFont="1" applyFill="1" applyBorder="1" applyAlignment="1" applyProtection="1">
      <alignment horizontal="right" vertical="center"/>
      <protection hidden="1"/>
    </xf>
    <xf numFmtId="4" fontId="5" fillId="0" borderId="14" xfId="0" applyNumberFormat="1" applyFont="1" applyFill="1" applyBorder="1" applyAlignment="1" applyProtection="1">
      <alignment horizontal="right" vertical="center"/>
      <protection hidden="1"/>
    </xf>
    <xf numFmtId="196" fontId="26" fillId="0" borderId="20" xfId="0" applyNumberFormat="1" applyFont="1" applyFill="1" applyBorder="1" applyAlignment="1" applyProtection="1">
      <alignment horizontal="center" vertical="center" wrapText="1"/>
      <protection hidden="1"/>
    </xf>
    <xf numFmtId="196" fontId="5" fillId="0" borderId="13" xfId="0" applyNumberFormat="1" applyFont="1" applyBorder="1" applyAlignment="1" applyProtection="1">
      <alignment horizontal="center" vertical="center"/>
      <protection hidden="1"/>
    </xf>
    <xf numFmtId="196" fontId="26" fillId="33" borderId="21" xfId="0" applyNumberFormat="1" applyFont="1" applyFill="1" applyBorder="1" applyAlignment="1" applyProtection="1">
      <alignment vertical="center" wrapText="1"/>
      <protection hidden="1"/>
    </xf>
    <xf numFmtId="196" fontId="26" fillId="33" borderId="22" xfId="0" applyNumberFormat="1" applyFont="1" applyFill="1" applyBorder="1" applyAlignment="1" applyProtection="1">
      <alignment horizontal="left" vertical="center" wrapText="1"/>
      <protection hidden="1"/>
    </xf>
    <xf numFmtId="196" fontId="26" fillId="33" borderId="22" xfId="0" applyNumberFormat="1" applyFont="1" applyFill="1" applyBorder="1" applyAlignment="1" applyProtection="1">
      <alignment vertical="center" wrapText="1"/>
      <protection hidden="1"/>
    </xf>
    <xf numFmtId="2" fontId="26" fillId="33" borderId="23" xfId="0" applyNumberFormat="1" applyFont="1" applyFill="1" applyBorder="1" applyAlignment="1" applyProtection="1">
      <alignment vertical="center" wrapText="1"/>
      <protection hidden="1"/>
    </xf>
    <xf numFmtId="196" fontId="26" fillId="33" borderId="23" xfId="0" applyNumberFormat="1" applyFont="1" applyFill="1" applyBorder="1" applyAlignment="1" applyProtection="1">
      <alignment vertical="center" wrapText="1"/>
      <protection hidden="1"/>
    </xf>
    <xf numFmtId="197" fontId="26" fillId="33" borderId="24" xfId="0" applyNumberFormat="1" applyFont="1" applyFill="1" applyBorder="1" applyAlignment="1" applyProtection="1">
      <alignment horizontal="right" vertical="center" wrapText="1"/>
      <protection hidden="1"/>
    </xf>
    <xf numFmtId="197" fontId="26" fillId="33" borderId="25" xfId="0" applyNumberFormat="1" applyFont="1" applyFill="1" applyBorder="1" applyAlignment="1" applyProtection="1">
      <alignment horizontal="right" vertical="center" wrapText="1"/>
      <protection hidden="1"/>
    </xf>
    <xf numFmtId="0" fontId="5" fillId="0" borderId="0" xfId="0" applyFont="1" applyBorder="1" applyAlignment="1" applyProtection="1">
      <alignment wrapText="1"/>
      <protection hidden="1"/>
    </xf>
    <xf numFmtId="0" fontId="5" fillId="0" borderId="26" xfId="0" applyFont="1" applyBorder="1" applyAlignment="1" applyProtection="1">
      <alignment wrapText="1"/>
      <protection hidden="1"/>
    </xf>
    <xf numFmtId="9" fontId="26" fillId="0" borderId="27" xfId="0" applyNumberFormat="1" applyFont="1" applyBorder="1" applyAlignment="1" applyProtection="1">
      <alignment horizontal="center" vertical="center" wrapText="1"/>
      <protection hidden="1"/>
    </xf>
    <xf numFmtId="4" fontId="5" fillId="0" borderId="0" xfId="0" applyNumberFormat="1" applyFont="1" applyFill="1" applyBorder="1" applyAlignment="1" applyProtection="1">
      <alignment horizontal="right" wrapText="1"/>
      <protection hidden="1"/>
    </xf>
    <xf numFmtId="0" fontId="26" fillId="0" borderId="26" xfId="0" applyFont="1" applyBorder="1" applyAlignment="1" applyProtection="1">
      <alignment horizontal="center" vertical="center" wrapText="1"/>
      <protection hidden="1"/>
    </xf>
    <xf numFmtId="0" fontId="26" fillId="0" borderId="28" xfId="0" applyFont="1" applyFill="1" applyBorder="1" applyAlignment="1" applyProtection="1">
      <alignment horizontal="left" vertical="center" wrapText="1"/>
      <protection hidden="1"/>
    </xf>
    <xf numFmtId="0" fontId="26" fillId="0" borderId="29" xfId="0" applyFont="1" applyFill="1" applyBorder="1" applyAlignment="1" applyProtection="1">
      <alignment horizontal="left" vertical="center" wrapText="1"/>
      <protection hidden="1"/>
    </xf>
    <xf numFmtId="0" fontId="29" fillId="0" borderId="0" xfId="0" applyFont="1" applyFill="1" applyBorder="1" applyAlignment="1" applyProtection="1">
      <alignment vertical="center" wrapText="1"/>
      <protection hidden="1"/>
    </xf>
    <xf numFmtId="0" fontId="5" fillId="0" borderId="0" xfId="0" applyFont="1" applyFill="1" applyBorder="1" applyAlignment="1" applyProtection="1">
      <alignment wrapText="1"/>
      <protection hidden="1"/>
    </xf>
    <xf numFmtId="0" fontId="26" fillId="36" borderId="30" xfId="0" applyFont="1" applyFill="1" applyBorder="1" applyAlignment="1" applyProtection="1">
      <alignment vertical="center" wrapText="1"/>
      <protection hidden="1"/>
    </xf>
    <xf numFmtId="0" fontId="29" fillId="0" borderId="0" xfId="0" applyFont="1" applyFill="1" applyBorder="1" applyAlignment="1" applyProtection="1">
      <alignment horizontal="left" vertical="center" wrapText="1"/>
      <protection hidden="1"/>
    </xf>
    <xf numFmtId="0" fontId="26" fillId="36" borderId="31" xfId="0" applyFont="1" applyFill="1" applyBorder="1" applyAlignment="1" applyProtection="1">
      <alignment horizontal="left" vertical="center" wrapText="1"/>
      <protection hidden="1"/>
    </xf>
    <xf numFmtId="4" fontId="26" fillId="36" borderId="32" xfId="0" applyNumberFormat="1" applyFont="1" applyFill="1" applyBorder="1" applyAlignment="1" applyProtection="1">
      <alignment horizontal="center" vertical="center" wrapText="1"/>
      <protection hidden="1"/>
    </xf>
    <xf numFmtId="196" fontId="26" fillId="35" borderId="11" xfId="0" applyNumberFormat="1" applyFont="1" applyFill="1" applyBorder="1" applyAlignment="1" applyProtection="1">
      <alignment horizontal="center" vertical="center" wrapText="1"/>
      <protection hidden="1"/>
    </xf>
    <xf numFmtId="1" fontId="26" fillId="35" borderId="10" xfId="0" applyNumberFormat="1" applyFont="1" applyFill="1" applyBorder="1" applyAlignment="1" applyProtection="1">
      <alignment horizontal="center" vertical="center" wrapText="1"/>
      <protection hidden="1"/>
    </xf>
    <xf numFmtId="196" fontId="26" fillId="34" borderId="33" xfId="0" applyNumberFormat="1" applyFont="1" applyFill="1" applyBorder="1" applyAlignment="1" applyProtection="1">
      <alignment horizontal="center" vertical="center" wrapText="1"/>
      <protection hidden="1"/>
    </xf>
    <xf numFmtId="1" fontId="26" fillId="34" borderId="34" xfId="0" applyNumberFormat="1" applyFont="1" applyFill="1" applyBorder="1" applyAlignment="1" applyProtection="1">
      <alignment horizontal="left" vertical="center" wrapText="1"/>
      <protection hidden="1"/>
    </xf>
    <xf numFmtId="196" fontId="55" fillId="0" borderId="13" xfId="0" applyNumberFormat="1" applyFont="1" applyBorder="1" applyAlignment="1" applyProtection="1">
      <alignment horizontal="center" vertical="center"/>
      <protection hidden="1"/>
    </xf>
    <xf numFmtId="0" fontId="5" fillId="0" borderId="14" xfId="0" applyNumberFormat="1" applyFont="1" applyBorder="1" applyAlignment="1" applyProtection="1">
      <alignment horizontal="center" vertical="center"/>
      <protection hidden="1"/>
    </xf>
    <xf numFmtId="2" fontId="5" fillId="35" borderId="14" xfId="0" applyNumberFormat="1" applyFont="1" applyFill="1" applyBorder="1" applyAlignment="1" applyProtection="1">
      <alignment horizontal="center" vertical="center"/>
      <protection hidden="1"/>
    </xf>
    <xf numFmtId="4" fontId="5" fillId="0" borderId="35" xfId="0" applyNumberFormat="1" applyFont="1" applyFill="1" applyBorder="1" applyAlignment="1" applyProtection="1">
      <alignment horizontal="right" vertical="center" wrapText="1"/>
      <protection hidden="1"/>
    </xf>
    <xf numFmtId="4" fontId="5" fillId="0" borderId="14" xfId="0" applyNumberFormat="1" applyFont="1" applyFill="1" applyBorder="1" applyAlignment="1" applyProtection="1">
      <alignment horizontal="right" vertical="center" wrapText="1"/>
      <protection hidden="1"/>
    </xf>
    <xf numFmtId="0" fontId="5" fillId="0" borderId="0" xfId="0" applyFont="1" applyAlignment="1" applyProtection="1">
      <alignment/>
      <protection hidden="1"/>
    </xf>
    <xf numFmtId="40" fontId="5" fillId="0" borderId="36" xfId="0" applyNumberFormat="1" applyFont="1" applyBorder="1" applyAlignment="1" applyProtection="1">
      <alignment horizontal="right" vertical="center"/>
      <protection hidden="1"/>
    </xf>
    <xf numFmtId="0" fontId="26" fillId="0" borderId="0" xfId="0" applyFont="1" applyFill="1" applyBorder="1" applyAlignment="1" applyProtection="1">
      <alignment vertical="center" wrapText="1"/>
      <protection hidden="1"/>
    </xf>
    <xf numFmtId="0" fontId="26" fillId="0" borderId="14" xfId="0" applyFont="1" applyFill="1" applyBorder="1" applyAlignment="1" applyProtection="1">
      <alignment vertical="center" wrapText="1"/>
      <protection hidden="1"/>
    </xf>
    <xf numFmtId="0" fontId="5" fillId="0" borderId="14" xfId="0" applyFont="1" applyFill="1" applyBorder="1" applyAlignment="1" applyProtection="1">
      <alignment vertical="center" wrapText="1"/>
      <protection hidden="1"/>
    </xf>
    <xf numFmtId="0" fontId="5" fillId="0" borderId="0" xfId="0" applyFont="1" applyBorder="1" applyAlignment="1" applyProtection="1">
      <alignment vertical="center" wrapText="1"/>
      <protection hidden="1"/>
    </xf>
    <xf numFmtId="196" fontId="26" fillId="0" borderId="13" xfId="0" applyNumberFormat="1" applyFont="1" applyBorder="1" applyAlignment="1" applyProtection="1">
      <alignment horizontal="center" vertical="center"/>
      <protection hidden="1"/>
    </xf>
    <xf numFmtId="196" fontId="55" fillId="0" borderId="20" xfId="0" applyNumberFormat="1" applyFont="1" applyBorder="1" applyAlignment="1" applyProtection="1">
      <alignment horizontal="center" vertical="center"/>
      <protection hidden="1"/>
    </xf>
    <xf numFmtId="196" fontId="26" fillId="34" borderId="37" xfId="0" applyNumberFormat="1" applyFont="1" applyFill="1" applyBorder="1" applyAlignment="1" applyProtection="1">
      <alignment horizontal="center" vertical="center" wrapText="1"/>
      <protection hidden="1"/>
    </xf>
    <xf numFmtId="4" fontId="26" fillId="34" borderId="16" xfId="0" applyNumberFormat="1" applyFont="1" applyFill="1" applyBorder="1" applyAlignment="1" applyProtection="1">
      <alignment horizontal="right" vertical="center"/>
      <protection hidden="1"/>
    </xf>
    <xf numFmtId="4" fontId="26" fillId="34" borderId="38" xfId="0" applyNumberFormat="1" applyFont="1" applyFill="1" applyBorder="1" applyAlignment="1" applyProtection="1">
      <alignment horizontal="right" vertical="center"/>
      <protection hidden="1"/>
    </xf>
    <xf numFmtId="196" fontId="5" fillId="0" borderId="17" xfId="0" applyNumberFormat="1" applyFont="1" applyBorder="1" applyAlignment="1" applyProtection="1">
      <alignment horizontal="left" vertical="center" wrapText="1"/>
      <protection hidden="1"/>
    </xf>
    <xf numFmtId="2" fontId="5" fillId="0" borderId="17" xfId="0" applyNumberFormat="1" applyFont="1" applyBorder="1" applyAlignment="1" applyProtection="1">
      <alignment horizontal="center" vertical="center" wrapText="1"/>
      <protection hidden="1"/>
    </xf>
    <xf numFmtId="196" fontId="5" fillId="0" borderId="17" xfId="0" applyNumberFormat="1" applyFont="1" applyBorder="1" applyAlignment="1" applyProtection="1">
      <alignment horizontal="center" vertical="center" wrapText="1"/>
      <protection hidden="1"/>
    </xf>
    <xf numFmtId="4" fontId="5" fillId="35" borderId="18" xfId="0" applyNumberFormat="1" applyFont="1" applyFill="1" applyBorder="1" applyAlignment="1" applyProtection="1">
      <alignment horizontal="right" vertical="center" wrapText="1"/>
      <protection hidden="1"/>
    </xf>
    <xf numFmtId="4" fontId="5" fillId="0" borderId="17" xfId="0" applyNumberFormat="1" applyFont="1" applyBorder="1" applyAlignment="1" applyProtection="1">
      <alignment horizontal="right" vertical="center" wrapText="1"/>
      <protection hidden="1"/>
    </xf>
    <xf numFmtId="4" fontId="5" fillId="0" borderId="39" xfId="0" applyNumberFormat="1" applyFont="1" applyBorder="1" applyAlignment="1" applyProtection="1">
      <alignment horizontal="right" vertical="center" wrapText="1"/>
      <protection hidden="1"/>
    </xf>
    <xf numFmtId="196" fontId="5" fillId="0" borderId="14" xfId="0" applyNumberFormat="1" applyFont="1" applyBorder="1" applyAlignment="1" applyProtection="1">
      <alignment horizontal="center" vertical="center" wrapText="1"/>
      <protection hidden="1"/>
    </xf>
    <xf numFmtId="4" fontId="5" fillId="35" borderId="14" xfId="0" applyNumberFormat="1" applyFont="1" applyFill="1" applyBorder="1" applyAlignment="1" applyProtection="1">
      <alignment horizontal="right" vertical="center" wrapText="1"/>
      <protection hidden="1"/>
    </xf>
    <xf numFmtId="197" fontId="5" fillId="35" borderId="40" xfId="0" applyNumberFormat="1" applyFont="1" applyFill="1" applyBorder="1" applyAlignment="1" applyProtection="1">
      <alignment horizontal="right" vertical="center" wrapText="1"/>
      <protection hidden="1"/>
    </xf>
    <xf numFmtId="196" fontId="5" fillId="0" borderId="13" xfId="0" applyNumberFormat="1" applyFont="1" applyBorder="1" applyAlignment="1" applyProtection="1">
      <alignment horizontal="center" vertical="center" wrapText="1"/>
      <protection hidden="1"/>
    </xf>
    <xf numFmtId="196" fontId="5" fillId="0" borderId="20" xfId="0" applyNumberFormat="1" applyFont="1" applyBorder="1" applyAlignment="1" applyProtection="1">
      <alignment horizontal="center" vertical="center"/>
      <protection hidden="1"/>
    </xf>
    <xf numFmtId="196" fontId="5" fillId="0" borderId="20" xfId="0" applyNumberFormat="1" applyFont="1" applyBorder="1" applyAlignment="1" applyProtection="1">
      <alignment horizontal="center" vertical="center" wrapText="1"/>
      <protection hidden="1"/>
    </xf>
    <xf numFmtId="0" fontId="5" fillId="35" borderId="14" xfId="0" applyFont="1" applyFill="1" applyBorder="1" applyAlignment="1" applyProtection="1">
      <alignment vertical="center" wrapText="1"/>
      <protection hidden="1"/>
    </xf>
    <xf numFmtId="196" fontId="5" fillId="0" borderId="17" xfId="0" applyNumberFormat="1" applyFont="1" applyBorder="1" applyAlignment="1" applyProtection="1">
      <alignment horizontal="left" vertical="center" wrapText="1"/>
      <protection hidden="1"/>
    </xf>
    <xf numFmtId="196" fontId="26" fillId="35" borderId="13" xfId="0" applyNumberFormat="1" applyFont="1" applyFill="1" applyBorder="1" applyAlignment="1" applyProtection="1">
      <alignment horizontal="center" vertical="center" wrapText="1"/>
      <protection hidden="1"/>
    </xf>
    <xf numFmtId="0" fontId="26" fillId="0" borderId="41" xfId="0" applyFont="1" applyBorder="1" applyAlignment="1" applyProtection="1">
      <alignment horizontal="center" vertical="center" wrapText="1"/>
      <protection hidden="1"/>
    </xf>
    <xf numFmtId="4" fontId="56" fillId="0" borderId="14" xfId="0" applyNumberFormat="1" applyFont="1" applyFill="1" applyBorder="1" applyAlignment="1" applyProtection="1">
      <alignment horizontal="right" vertical="top" wrapText="1"/>
      <protection hidden="1"/>
    </xf>
    <xf numFmtId="196" fontId="5" fillId="0" borderId="17" xfId="0" applyNumberFormat="1" applyFont="1" applyBorder="1" applyAlignment="1" applyProtection="1">
      <alignment horizontal="left" vertical="top" wrapText="1"/>
      <protection hidden="1"/>
    </xf>
    <xf numFmtId="4" fontId="5" fillId="0" borderId="18" xfId="0" applyNumberFormat="1" applyFont="1" applyFill="1" applyBorder="1" applyAlignment="1" applyProtection="1">
      <alignment horizontal="right" vertical="center" wrapText="1"/>
      <protection hidden="1"/>
    </xf>
    <xf numFmtId="0" fontId="54" fillId="0" borderId="13" xfId="52" applyFont="1" applyFill="1" applyBorder="1" applyAlignment="1" applyProtection="1">
      <alignment vertical="center"/>
      <protection hidden="1"/>
    </xf>
    <xf numFmtId="0" fontId="56" fillId="0" borderId="14" xfId="0" applyFont="1" applyFill="1" applyBorder="1" applyAlignment="1" applyProtection="1">
      <alignment vertical="center" wrapText="1"/>
      <protection hidden="1"/>
    </xf>
    <xf numFmtId="3" fontId="56" fillId="0" borderId="14" xfId="68" applyNumberFormat="1" applyFont="1" applyFill="1" applyBorder="1" applyAlignment="1" applyProtection="1">
      <alignment horizontal="center" vertical="center"/>
      <protection hidden="1"/>
    </xf>
    <xf numFmtId="4" fontId="5" fillId="0" borderId="15" xfId="0" applyNumberFormat="1" applyFont="1" applyFill="1" applyBorder="1" applyAlignment="1" applyProtection="1">
      <alignment horizontal="right" vertical="center"/>
      <protection hidden="1"/>
    </xf>
    <xf numFmtId="0" fontId="5" fillId="0" borderId="0" xfId="0" applyFont="1" applyFill="1" applyAlignment="1" applyProtection="1">
      <alignment horizontal="center" vertical="center" wrapText="1"/>
      <protection hidden="1"/>
    </xf>
    <xf numFmtId="0" fontId="5" fillId="0" borderId="0" xfId="0" applyFont="1" applyFill="1" applyAlignment="1" applyProtection="1">
      <alignment wrapText="1"/>
      <protection hidden="1"/>
    </xf>
    <xf numFmtId="2" fontId="5" fillId="0" borderId="0" xfId="0" applyNumberFormat="1"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 fontId="5" fillId="0" borderId="0" xfId="0" applyNumberFormat="1" applyFont="1" applyFill="1" applyAlignment="1" applyProtection="1">
      <alignment horizontal="right" wrapText="1"/>
      <protection hidden="1"/>
    </xf>
    <xf numFmtId="4" fontId="5" fillId="0" borderId="14" xfId="0" applyNumberFormat="1" applyFont="1" applyFill="1" applyBorder="1" applyAlignment="1" applyProtection="1">
      <alignment horizontal="right" vertical="center" wrapText="1"/>
      <protection locked="0"/>
    </xf>
    <xf numFmtId="2" fontId="5" fillId="0" borderId="14" xfId="0" applyNumberFormat="1" applyFont="1" applyFill="1" applyBorder="1" applyAlignment="1" applyProtection="1">
      <alignment horizontal="right" vertical="center"/>
      <protection locked="0"/>
    </xf>
    <xf numFmtId="4" fontId="5" fillId="35" borderId="14" xfId="52" applyNumberFormat="1" applyFont="1" applyFill="1" applyBorder="1" applyAlignment="1" applyProtection="1">
      <alignment horizontal="right" vertical="center"/>
      <protection locked="0"/>
    </xf>
    <xf numFmtId="4" fontId="5" fillId="35" borderId="14" xfId="52" applyNumberFormat="1" applyFont="1" applyFill="1" applyBorder="1" applyAlignment="1" applyProtection="1">
      <alignment vertical="center"/>
      <protection locked="0"/>
    </xf>
    <xf numFmtId="196" fontId="55" fillId="0" borderId="13" xfId="0" applyNumberFormat="1" applyFont="1" applyBorder="1" applyAlignment="1" applyProtection="1">
      <alignment horizontal="center" vertical="center"/>
      <protection/>
    </xf>
    <xf numFmtId="0" fontId="5" fillId="0" borderId="14" xfId="0" applyNumberFormat="1" applyFont="1" applyBorder="1" applyAlignment="1" applyProtection="1">
      <alignment horizontal="center" vertical="center"/>
      <protection/>
    </xf>
    <xf numFmtId="0" fontId="5" fillId="0" borderId="14" xfId="0" applyFont="1" applyBorder="1" applyAlignment="1" applyProtection="1">
      <alignment horizontal="left" vertical="center" wrapText="1"/>
      <protection/>
    </xf>
    <xf numFmtId="2" fontId="5" fillId="0" borderId="14" xfId="0" applyNumberFormat="1" applyFont="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0" fontId="5" fillId="0" borderId="12" xfId="0" applyNumberFormat="1" applyFont="1" applyBorder="1" applyAlignment="1" applyProtection="1">
      <alignment horizontal="right" vertical="center"/>
      <protection/>
    </xf>
    <xf numFmtId="4" fontId="5" fillId="35" borderId="14" xfId="0" applyNumberFormat="1" applyFont="1" applyFill="1" applyBorder="1" applyAlignment="1" applyProtection="1">
      <alignment horizontal="right" vertical="center"/>
      <protection/>
    </xf>
    <xf numFmtId="40" fontId="5" fillId="0" borderId="15" xfId="0" applyNumberFormat="1" applyFont="1" applyBorder="1" applyAlignment="1" applyProtection="1">
      <alignment horizontal="right" vertical="center"/>
      <protection/>
    </xf>
    <xf numFmtId="0" fontId="5" fillId="0" borderId="0" xfId="0" applyFont="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vertical="center" wrapText="1"/>
      <protection/>
    </xf>
    <xf numFmtId="196" fontId="26" fillId="34" borderId="33" xfId="0" applyNumberFormat="1" applyFont="1" applyFill="1" applyBorder="1" applyAlignment="1" applyProtection="1">
      <alignment horizontal="center" vertical="center" wrapText="1"/>
      <protection/>
    </xf>
    <xf numFmtId="1" fontId="26" fillId="34" borderId="34" xfId="0" applyNumberFormat="1" applyFont="1" applyFill="1" applyBorder="1" applyAlignment="1" applyProtection="1">
      <alignment horizontal="left" vertical="center" wrapText="1"/>
      <protection/>
    </xf>
    <xf numFmtId="196" fontId="26" fillId="33" borderId="37" xfId="0" applyNumberFormat="1" applyFont="1" applyFill="1" applyBorder="1" applyAlignment="1" applyProtection="1">
      <alignment horizontal="center" vertical="center" wrapText="1"/>
      <protection hidden="1"/>
    </xf>
    <xf numFmtId="204" fontId="5" fillId="33" borderId="16" xfId="0" applyNumberFormat="1" applyFont="1" applyFill="1" applyBorder="1" applyAlignment="1" applyProtection="1">
      <alignment horizontal="left" vertical="center"/>
      <protection hidden="1"/>
    </xf>
    <xf numFmtId="0" fontId="26" fillId="33" borderId="16" xfId="52" applyFont="1" applyFill="1" applyBorder="1" applyAlignment="1" applyProtection="1">
      <alignment horizontal="left" vertical="center" wrapText="1"/>
      <protection hidden="1"/>
    </xf>
    <xf numFmtId="4" fontId="5" fillId="33" borderId="16" xfId="68" applyNumberFormat="1" applyFont="1" applyFill="1" applyBorder="1" applyAlignment="1" applyProtection="1">
      <alignment horizontal="center" vertical="center"/>
      <protection hidden="1"/>
    </xf>
    <xf numFmtId="40" fontId="26" fillId="33" borderId="16" xfId="68" applyNumberFormat="1" applyFont="1" applyFill="1" applyBorder="1" applyAlignment="1" applyProtection="1">
      <alignment horizontal="center" vertical="center"/>
      <protection hidden="1"/>
    </xf>
    <xf numFmtId="4" fontId="26" fillId="33" borderId="16" xfId="0" applyNumberFormat="1" applyFont="1" applyFill="1" applyBorder="1" applyAlignment="1" applyProtection="1">
      <alignment horizontal="right" vertical="center"/>
      <protection hidden="1"/>
    </xf>
    <xf numFmtId="4" fontId="26" fillId="33" borderId="38" xfId="0" applyNumberFormat="1" applyFont="1" applyFill="1" applyBorder="1" applyAlignment="1" applyProtection="1">
      <alignment horizontal="right" vertical="center"/>
      <protection hidden="1"/>
    </xf>
    <xf numFmtId="0" fontId="26" fillId="33" borderId="30" xfId="0" applyFont="1" applyFill="1" applyBorder="1" applyAlignment="1" applyProtection="1">
      <alignment horizontal="left" vertical="center" wrapText="1"/>
      <protection hidden="1"/>
    </xf>
    <xf numFmtId="0" fontId="26" fillId="33" borderId="31" xfId="0" applyFont="1" applyFill="1" applyBorder="1" applyAlignment="1" applyProtection="1">
      <alignment horizontal="left" vertical="center" wrapText="1"/>
      <protection hidden="1"/>
    </xf>
    <xf numFmtId="0" fontId="26" fillId="33" borderId="42" xfId="0" applyFont="1" applyFill="1" applyBorder="1" applyAlignment="1" applyProtection="1">
      <alignment horizontal="left" vertical="center" wrapText="1"/>
      <protection hidden="1"/>
    </xf>
    <xf numFmtId="0" fontId="26" fillId="34" borderId="43" xfId="0" applyFont="1" applyFill="1" applyBorder="1" applyAlignment="1" applyProtection="1">
      <alignment horizontal="left" vertical="center" wrapText="1"/>
      <protection/>
    </xf>
    <xf numFmtId="0" fontId="26" fillId="34" borderId="31" xfId="0" applyFont="1" applyFill="1" applyBorder="1" applyAlignment="1" applyProtection="1">
      <alignment horizontal="left" vertical="center" wrapText="1"/>
      <protection/>
    </xf>
    <xf numFmtId="0" fontId="26" fillId="34" borderId="42" xfId="0" applyFont="1" applyFill="1" applyBorder="1" applyAlignment="1" applyProtection="1">
      <alignment horizontal="left" vertical="center" wrapText="1"/>
      <protection/>
    </xf>
    <xf numFmtId="0" fontId="26" fillId="34" borderId="43" xfId="0" applyFont="1" applyFill="1" applyBorder="1" applyAlignment="1" applyProtection="1">
      <alignment horizontal="left" vertical="center" wrapText="1"/>
      <protection hidden="1"/>
    </xf>
    <xf numFmtId="0" fontId="26" fillId="34" borderId="31" xfId="0" applyFont="1" applyFill="1" applyBorder="1" applyAlignment="1" applyProtection="1">
      <alignment horizontal="left" vertical="center" wrapText="1"/>
      <protection hidden="1"/>
    </xf>
    <xf numFmtId="0" fontId="26" fillId="34" borderId="42" xfId="0" applyFont="1" applyFill="1" applyBorder="1" applyAlignment="1" applyProtection="1">
      <alignment horizontal="left" vertical="center" wrapText="1"/>
      <protection hidden="1"/>
    </xf>
    <xf numFmtId="0" fontId="26" fillId="36" borderId="44" xfId="0" applyFont="1" applyFill="1" applyBorder="1" applyAlignment="1" applyProtection="1">
      <alignment horizontal="center" vertical="center" wrapText="1"/>
      <protection hidden="1"/>
    </xf>
    <xf numFmtId="0" fontId="26" fillId="36" borderId="32" xfId="0" applyFont="1" applyFill="1" applyBorder="1" applyAlignment="1" applyProtection="1">
      <alignment horizontal="center" vertical="center" wrapText="1"/>
      <protection hidden="1"/>
    </xf>
    <xf numFmtId="4" fontId="26" fillId="36" borderId="30" xfId="0" applyNumberFormat="1" applyFont="1" applyFill="1" applyBorder="1" applyAlignment="1" applyProtection="1">
      <alignment horizontal="center" vertical="center" wrapText="1"/>
      <protection hidden="1"/>
    </xf>
    <xf numFmtId="4" fontId="26" fillId="36" borderId="45" xfId="0" applyNumberFormat="1" applyFont="1" applyFill="1" applyBorder="1" applyAlignment="1" applyProtection="1">
      <alignment horizontal="center" vertical="center" wrapText="1"/>
      <protection hidden="1"/>
    </xf>
    <xf numFmtId="0" fontId="26" fillId="0" borderId="46"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4" fontId="26" fillId="36" borderId="47" xfId="0" applyNumberFormat="1" applyFont="1" applyFill="1" applyBorder="1" applyAlignment="1" applyProtection="1">
      <alignment horizontal="center" vertical="center" wrapText="1"/>
      <protection hidden="1"/>
    </xf>
    <xf numFmtId="4" fontId="26" fillId="36" borderId="48" xfId="0" applyNumberFormat="1" applyFont="1" applyFill="1" applyBorder="1" applyAlignment="1" applyProtection="1">
      <alignment horizontal="center" vertical="center" wrapText="1"/>
      <protection hidden="1"/>
    </xf>
    <xf numFmtId="0" fontId="26" fillId="35" borderId="30" xfId="0" applyFont="1" applyFill="1" applyBorder="1" applyAlignment="1" applyProtection="1">
      <alignment horizontal="left" vertical="top" wrapText="1"/>
      <protection hidden="1"/>
    </xf>
    <xf numFmtId="0" fontId="26" fillId="35" borderId="31" xfId="0" applyFont="1" applyFill="1" applyBorder="1" applyAlignment="1" applyProtection="1">
      <alignment horizontal="left" vertical="top" wrapText="1"/>
      <protection hidden="1"/>
    </xf>
    <xf numFmtId="0" fontId="26" fillId="35" borderId="42" xfId="0" applyFont="1" applyFill="1" applyBorder="1" applyAlignment="1" applyProtection="1">
      <alignment horizontal="left" vertical="top" wrapText="1"/>
      <protection hidden="1"/>
    </xf>
    <xf numFmtId="0" fontId="26" fillId="36" borderId="11" xfId="0" applyFont="1" applyFill="1" applyBorder="1" applyAlignment="1" applyProtection="1">
      <alignment horizontal="left" vertical="center" wrapText="1"/>
      <protection hidden="1"/>
    </xf>
    <xf numFmtId="0" fontId="26" fillId="36" borderId="30" xfId="0" applyFont="1" applyFill="1" applyBorder="1" applyAlignment="1" applyProtection="1">
      <alignment horizontal="left" vertical="center" wrapText="1"/>
      <protection hidden="1"/>
    </xf>
    <xf numFmtId="0" fontId="29" fillId="0" borderId="30"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45" xfId="0" applyFont="1" applyFill="1" applyBorder="1" applyAlignment="1" applyProtection="1">
      <alignment horizontal="left" vertical="center" wrapText="1"/>
      <protection locked="0"/>
    </xf>
    <xf numFmtId="10" fontId="26" fillId="0" borderId="38" xfId="0" applyNumberFormat="1" applyFont="1" applyBorder="1" applyAlignment="1" applyProtection="1">
      <alignment horizontal="center" vertical="center" wrapText="1"/>
      <protection hidden="1"/>
    </xf>
    <xf numFmtId="10" fontId="26" fillId="0" borderId="49" xfId="0" applyNumberFormat="1" applyFont="1" applyBorder="1" applyAlignment="1" applyProtection="1">
      <alignment horizontal="center" vertical="center" wrapText="1"/>
      <protection hidden="1"/>
    </xf>
    <xf numFmtId="4" fontId="26" fillId="36" borderId="44" xfId="0" applyNumberFormat="1" applyFont="1" applyFill="1" applyBorder="1" applyAlignment="1" applyProtection="1">
      <alignment horizontal="center" vertical="center" wrapText="1"/>
      <protection hidden="1"/>
    </xf>
    <xf numFmtId="4" fontId="26" fillId="36" borderId="32" xfId="0" applyNumberFormat="1" applyFont="1" applyFill="1" applyBorder="1" applyAlignment="1" applyProtection="1">
      <alignment horizontal="center" vertical="center" wrapText="1"/>
      <protection hidden="1"/>
    </xf>
    <xf numFmtId="0" fontId="29" fillId="37" borderId="50" xfId="0" applyFont="1" applyFill="1" applyBorder="1" applyAlignment="1" applyProtection="1">
      <alignment horizontal="center" vertical="center" wrapText="1"/>
      <protection hidden="1"/>
    </xf>
    <xf numFmtId="0" fontId="29" fillId="37" borderId="31" xfId="0" applyFont="1" applyFill="1" applyBorder="1" applyAlignment="1" applyProtection="1">
      <alignment horizontal="center" vertical="center" wrapText="1"/>
      <protection hidden="1"/>
    </xf>
    <xf numFmtId="0" fontId="29" fillId="37" borderId="42" xfId="0" applyFont="1" applyFill="1" applyBorder="1" applyAlignment="1" applyProtection="1">
      <alignment horizontal="center" vertical="center" wrapText="1"/>
      <protection hidden="1"/>
    </xf>
    <xf numFmtId="0" fontId="26" fillId="36" borderId="10" xfId="0" applyFont="1" applyFill="1" applyBorder="1" applyAlignment="1" applyProtection="1">
      <alignment horizontal="left" vertical="center" wrapText="1"/>
      <protection hidden="1"/>
    </xf>
    <xf numFmtId="0" fontId="29" fillId="0" borderId="42" xfId="0" applyFont="1" applyFill="1" applyBorder="1" applyAlignment="1" applyProtection="1">
      <alignment horizontal="left" vertical="center" wrapText="1"/>
      <protection locked="0"/>
    </xf>
    <xf numFmtId="2" fontId="26" fillId="36" borderId="44" xfId="0" applyNumberFormat="1" applyFont="1" applyFill="1" applyBorder="1" applyAlignment="1" applyProtection="1">
      <alignment horizontal="center" vertical="center" wrapText="1"/>
      <protection hidden="1"/>
    </xf>
    <xf numFmtId="2" fontId="26" fillId="36" borderId="32" xfId="0" applyNumberFormat="1" applyFont="1" applyFill="1" applyBorder="1" applyAlignment="1" applyProtection="1">
      <alignment horizontal="center" vertical="center" wrapText="1"/>
      <protection hidden="1"/>
    </xf>
    <xf numFmtId="0" fontId="32" fillId="0" borderId="51" xfId="0" applyFont="1" applyFill="1" applyBorder="1" applyAlignment="1" applyProtection="1">
      <alignment horizontal="center" vertical="center" wrapText="1"/>
      <protection hidden="1"/>
    </xf>
    <xf numFmtId="0" fontId="32" fillId="0" borderId="52" xfId="0" applyFont="1" applyFill="1" applyBorder="1" applyAlignment="1" applyProtection="1">
      <alignment horizontal="center" vertical="center" wrapText="1"/>
      <protection hidden="1"/>
    </xf>
    <xf numFmtId="0" fontId="32" fillId="0" borderId="46"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52" xfId="0" applyFont="1" applyBorder="1" applyAlignment="1" applyProtection="1">
      <alignment horizontal="center" vertical="center" wrapText="1"/>
      <protection hidden="1"/>
    </xf>
    <xf numFmtId="0" fontId="32" fillId="0" borderId="53"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26" xfId="0" applyFont="1" applyBorder="1" applyAlignment="1" applyProtection="1">
      <alignment horizontal="center" vertical="center" wrapText="1"/>
      <protection hidden="1"/>
    </xf>
    <xf numFmtId="0" fontId="33" fillId="34" borderId="54" xfId="0" applyFont="1" applyFill="1" applyBorder="1" applyAlignment="1" applyProtection="1">
      <alignment horizontal="center" vertical="center" wrapText="1"/>
      <protection hidden="1"/>
    </xf>
    <xf numFmtId="0" fontId="33" fillId="34" borderId="55" xfId="0" applyFont="1" applyFill="1" applyBorder="1" applyAlignment="1" applyProtection="1">
      <alignment horizontal="center" vertical="center" wrapText="1"/>
      <protection hidden="1"/>
    </xf>
    <xf numFmtId="0" fontId="33" fillId="34" borderId="56" xfId="0" applyFont="1" applyFill="1" applyBorder="1" applyAlignment="1" applyProtection="1">
      <alignment horizontal="center" vertical="center" wrapText="1"/>
      <protection hidden="1"/>
    </xf>
    <xf numFmtId="0" fontId="33" fillId="34" borderId="16" xfId="0" applyFont="1" applyFill="1" applyBorder="1" applyAlignment="1" applyProtection="1">
      <alignment horizontal="center" vertical="center" wrapText="1"/>
      <protection hidden="1"/>
    </xf>
    <xf numFmtId="0" fontId="33" fillId="34" borderId="57" xfId="0" applyFont="1" applyFill="1" applyBorder="1" applyAlignment="1" applyProtection="1">
      <alignment horizontal="center" vertical="center" wrapText="1"/>
      <protection hidden="1"/>
    </xf>
    <xf numFmtId="0" fontId="33" fillId="34" borderId="58" xfId="0" applyFont="1" applyFill="1" applyBorder="1" applyAlignment="1" applyProtection="1">
      <alignment horizontal="center" vertical="center" wrapText="1"/>
      <protection hidden="1"/>
    </xf>
    <xf numFmtId="0" fontId="26" fillId="36" borderId="37" xfId="0" applyFont="1" applyFill="1" applyBorder="1" applyAlignment="1" applyProtection="1">
      <alignment horizontal="center" vertical="center" wrapText="1"/>
      <protection hidden="1"/>
    </xf>
    <xf numFmtId="0" fontId="26" fillId="36" borderId="59" xfId="0" applyFont="1" applyFill="1" applyBorder="1" applyAlignment="1" applyProtection="1">
      <alignment horizontal="center" vertical="center" wrapText="1"/>
      <protection hidden="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2 2" xfId="53"/>
    <cellStyle name="Normal 3" xfId="54"/>
    <cellStyle name="Normal 5 2"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 name="Vírgula 3" xfId="70"/>
    <cellStyle name="Vírgula 4"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147"/>
  <sheetViews>
    <sheetView tabSelected="1" zoomScaleSheetLayoutView="90" workbookViewId="0" topLeftCell="A1">
      <selection activeCell="A1" sqref="A1:H2"/>
    </sheetView>
  </sheetViews>
  <sheetFormatPr defaultColWidth="11.421875" defaultRowHeight="12.75"/>
  <cols>
    <col min="1" max="1" width="5.00390625" style="111" bestFit="1" customWidth="1"/>
    <col min="2" max="2" width="7.28125" style="111" bestFit="1" customWidth="1"/>
    <col min="3" max="3" width="75.7109375" style="112" customWidth="1"/>
    <col min="4" max="4" width="7.421875" style="113" bestFit="1" customWidth="1"/>
    <col min="5" max="5" width="5.8515625" style="114" bestFit="1" customWidth="1"/>
    <col min="6" max="6" width="9.8515625" style="115" bestFit="1" customWidth="1"/>
    <col min="7" max="7" width="13.00390625" style="115" bestFit="1" customWidth="1"/>
    <col min="8" max="8" width="11.8515625" style="115" bestFit="1" customWidth="1"/>
    <col min="9" max="9" width="9.8515625" style="115" bestFit="1" customWidth="1"/>
    <col min="10" max="10" width="13.00390625" style="115" bestFit="1" customWidth="1"/>
    <col min="11" max="11" width="11.8515625" style="115" bestFit="1" customWidth="1"/>
    <col min="12" max="211" width="11.421875" style="23" customWidth="1"/>
    <col min="212" max="212" width="56.28125" style="23" customWidth="1"/>
    <col min="213" max="16384" width="11.421875" style="23" customWidth="1"/>
  </cols>
  <sheetData>
    <row r="1" spans="1:11" s="11" customFormat="1" ht="12.75">
      <c r="A1" s="176" t="s">
        <v>0</v>
      </c>
      <c r="B1" s="177"/>
      <c r="C1" s="177"/>
      <c r="D1" s="177"/>
      <c r="E1" s="177"/>
      <c r="F1" s="177"/>
      <c r="G1" s="177"/>
      <c r="H1" s="177"/>
      <c r="I1" s="180" t="s">
        <v>14</v>
      </c>
      <c r="J1" s="180"/>
      <c r="K1" s="181"/>
    </row>
    <row r="2" spans="1:11" s="11" customFormat="1" ht="12.75">
      <c r="A2" s="178"/>
      <c r="B2" s="179"/>
      <c r="C2" s="179"/>
      <c r="D2" s="179"/>
      <c r="E2" s="179"/>
      <c r="F2" s="179"/>
      <c r="G2" s="179"/>
      <c r="H2" s="179"/>
      <c r="I2" s="182"/>
      <c r="J2" s="182"/>
      <c r="K2" s="183"/>
    </row>
    <row r="3" spans="1:11" ht="12.75">
      <c r="A3" s="153" t="s">
        <v>239</v>
      </c>
      <c r="B3" s="154"/>
      <c r="C3" s="154"/>
      <c r="D3" s="154"/>
      <c r="E3" s="154"/>
      <c r="F3" s="154"/>
      <c r="G3" s="154"/>
      <c r="H3" s="154"/>
      <c r="I3" s="55"/>
      <c r="J3" s="55"/>
      <c r="K3" s="56"/>
    </row>
    <row r="4" spans="1:11" ht="12.75">
      <c r="A4" s="153" t="s">
        <v>101</v>
      </c>
      <c r="B4" s="154"/>
      <c r="C4" s="154"/>
      <c r="D4" s="154"/>
      <c r="E4" s="154"/>
      <c r="F4" s="154"/>
      <c r="G4" s="154"/>
      <c r="H4" s="154"/>
      <c r="I4" s="184" t="s">
        <v>13</v>
      </c>
      <c r="J4" s="185"/>
      <c r="K4" s="57">
        <v>0.25</v>
      </c>
    </row>
    <row r="5" spans="1:11" ht="12.75">
      <c r="A5" s="153" t="s">
        <v>231</v>
      </c>
      <c r="B5" s="154"/>
      <c r="C5" s="154"/>
      <c r="D5" s="154"/>
      <c r="E5" s="154"/>
      <c r="F5" s="154"/>
      <c r="G5" s="154"/>
      <c r="H5" s="154"/>
      <c r="I5" s="58"/>
      <c r="J5" s="55"/>
      <c r="K5" s="59"/>
    </row>
    <row r="6" spans="1:11" ht="12.75" customHeight="1">
      <c r="A6" s="153" t="s">
        <v>53</v>
      </c>
      <c r="B6" s="154"/>
      <c r="C6" s="154"/>
      <c r="D6" s="154"/>
      <c r="E6" s="154"/>
      <c r="F6" s="154"/>
      <c r="G6" s="154"/>
      <c r="H6" s="154"/>
      <c r="I6" s="186" t="s">
        <v>230</v>
      </c>
      <c r="J6" s="187"/>
      <c r="K6" s="165">
        <v>1.1152</v>
      </c>
    </row>
    <row r="7" spans="1:11" ht="24.75" customHeight="1">
      <c r="A7" s="153" t="s">
        <v>40</v>
      </c>
      <c r="B7" s="154"/>
      <c r="C7" s="154"/>
      <c r="D7" s="154"/>
      <c r="E7" s="154"/>
      <c r="F7" s="154"/>
      <c r="G7" s="154"/>
      <c r="H7" s="154"/>
      <c r="I7" s="188"/>
      <c r="J7" s="189"/>
      <c r="K7" s="166"/>
    </row>
    <row r="8" spans="1:11" ht="12.75">
      <c r="A8" s="60"/>
      <c r="B8" s="61"/>
      <c r="C8" s="61"/>
      <c r="D8" s="61"/>
      <c r="E8" s="61"/>
      <c r="F8" s="61"/>
      <c r="G8" s="61"/>
      <c r="H8" s="61"/>
      <c r="I8" s="55"/>
      <c r="J8" s="55"/>
      <c r="K8" s="56"/>
    </row>
    <row r="9" spans="1:220" s="63" customFormat="1" ht="15">
      <c r="A9" s="169" t="s">
        <v>15</v>
      </c>
      <c r="B9" s="170"/>
      <c r="C9" s="170"/>
      <c r="D9" s="170"/>
      <c r="E9" s="170"/>
      <c r="F9" s="170"/>
      <c r="G9" s="170"/>
      <c r="H9" s="170"/>
      <c r="I9" s="170"/>
      <c r="J9" s="170"/>
      <c r="K9" s="171"/>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row>
    <row r="10" spans="1:220" s="63" customFormat="1" ht="15">
      <c r="A10" s="160" t="s">
        <v>16</v>
      </c>
      <c r="B10" s="172"/>
      <c r="C10" s="162"/>
      <c r="D10" s="163"/>
      <c r="E10" s="163"/>
      <c r="F10" s="164"/>
      <c r="G10" s="64" t="s">
        <v>17</v>
      </c>
      <c r="H10" s="162"/>
      <c r="I10" s="163"/>
      <c r="J10" s="163"/>
      <c r="K10" s="173"/>
      <c r="L10" s="62"/>
      <c r="M10" s="62"/>
      <c r="N10" s="62"/>
      <c r="O10" s="65"/>
      <c r="P10" s="62"/>
      <c r="Q10" s="62"/>
      <c r="R10" s="62"/>
      <c r="S10" s="62"/>
      <c r="T10" s="62"/>
      <c r="U10" s="62"/>
      <c r="V10" s="62"/>
      <c r="W10" s="65"/>
      <c r="X10" s="62"/>
      <c r="Y10" s="62"/>
      <c r="Z10" s="62"/>
      <c r="AA10" s="62"/>
      <c r="AB10" s="62"/>
      <c r="AC10" s="62"/>
      <c r="AD10" s="62"/>
      <c r="AE10" s="65"/>
      <c r="AF10" s="62"/>
      <c r="AG10" s="62"/>
      <c r="AH10" s="62"/>
      <c r="AI10" s="62"/>
      <c r="AJ10" s="62"/>
      <c r="AK10" s="62"/>
      <c r="AL10" s="62"/>
      <c r="AM10" s="65"/>
      <c r="AN10" s="62"/>
      <c r="AO10" s="62"/>
      <c r="AP10" s="62"/>
      <c r="AQ10" s="62"/>
      <c r="AR10" s="62"/>
      <c r="AS10" s="62"/>
      <c r="AT10" s="62"/>
      <c r="AU10" s="65"/>
      <c r="AV10" s="62"/>
      <c r="AW10" s="62"/>
      <c r="AX10" s="62"/>
      <c r="AY10" s="62"/>
      <c r="AZ10" s="62"/>
      <c r="BA10" s="62"/>
      <c r="BB10" s="62"/>
      <c r="BC10" s="65"/>
      <c r="BD10" s="62"/>
      <c r="BE10" s="62"/>
      <c r="BF10" s="62"/>
      <c r="BG10" s="62"/>
      <c r="BH10" s="62"/>
      <c r="BI10" s="62"/>
      <c r="BJ10" s="62"/>
      <c r="BK10" s="65"/>
      <c r="BL10" s="62"/>
      <c r="BM10" s="62"/>
      <c r="BN10" s="62"/>
      <c r="BO10" s="62"/>
      <c r="BP10" s="62"/>
      <c r="BQ10" s="62"/>
      <c r="BR10" s="62"/>
      <c r="BS10" s="65"/>
      <c r="BT10" s="62"/>
      <c r="BU10" s="62"/>
      <c r="BV10" s="62"/>
      <c r="BW10" s="62"/>
      <c r="BX10" s="62"/>
      <c r="BY10" s="62"/>
      <c r="BZ10" s="62"/>
      <c r="CA10" s="65"/>
      <c r="CB10" s="62"/>
      <c r="CC10" s="62"/>
      <c r="CD10" s="62"/>
      <c r="CE10" s="62"/>
      <c r="CF10" s="62"/>
      <c r="CG10" s="62"/>
      <c r="CH10" s="62"/>
      <c r="CI10" s="65"/>
      <c r="CJ10" s="62"/>
      <c r="CK10" s="62"/>
      <c r="CL10" s="62"/>
      <c r="CM10" s="62"/>
      <c r="CN10" s="62"/>
      <c r="CO10" s="62"/>
      <c r="CP10" s="62"/>
      <c r="CQ10" s="65"/>
      <c r="CR10" s="62"/>
      <c r="CS10" s="62"/>
      <c r="CT10" s="62"/>
      <c r="CU10" s="62"/>
      <c r="CV10" s="62"/>
      <c r="CW10" s="62"/>
      <c r="CX10" s="62"/>
      <c r="CY10" s="65"/>
      <c r="CZ10" s="62"/>
      <c r="DA10" s="62"/>
      <c r="DB10" s="62"/>
      <c r="DC10" s="62"/>
      <c r="DD10" s="62"/>
      <c r="DE10" s="62"/>
      <c r="DF10" s="62"/>
      <c r="DG10" s="65"/>
      <c r="DH10" s="62"/>
      <c r="DI10" s="62"/>
      <c r="DJ10" s="62"/>
      <c r="DK10" s="62"/>
      <c r="DL10" s="62"/>
      <c r="DM10" s="62"/>
      <c r="DN10" s="62"/>
      <c r="DO10" s="65"/>
      <c r="DP10" s="62"/>
      <c r="DQ10" s="62"/>
      <c r="DR10" s="62"/>
      <c r="DS10" s="62"/>
      <c r="DT10" s="62"/>
      <c r="DU10" s="62"/>
      <c r="DV10" s="62"/>
      <c r="DW10" s="65"/>
      <c r="DX10" s="62"/>
      <c r="DY10" s="62"/>
      <c r="DZ10" s="62"/>
      <c r="EA10" s="62"/>
      <c r="EB10" s="62"/>
      <c r="EC10" s="62"/>
      <c r="ED10" s="62"/>
      <c r="EE10" s="65"/>
      <c r="EF10" s="62"/>
      <c r="EG10" s="62"/>
      <c r="EH10" s="62"/>
      <c r="EI10" s="62"/>
      <c r="EJ10" s="62"/>
      <c r="EK10" s="62"/>
      <c r="EL10" s="62"/>
      <c r="EM10" s="65"/>
      <c r="EN10" s="62"/>
      <c r="EO10" s="62"/>
      <c r="EP10" s="62"/>
      <c r="EQ10" s="62"/>
      <c r="ER10" s="62"/>
      <c r="ES10" s="62"/>
      <c r="ET10" s="62"/>
      <c r="EU10" s="65"/>
      <c r="EV10" s="62"/>
      <c r="EW10" s="62"/>
      <c r="EX10" s="62"/>
      <c r="EY10" s="62"/>
      <c r="EZ10" s="62"/>
      <c r="FA10" s="62"/>
      <c r="FB10" s="62"/>
      <c r="FC10" s="65"/>
      <c r="FD10" s="62"/>
      <c r="FE10" s="62"/>
      <c r="FF10" s="62"/>
      <c r="FG10" s="62"/>
      <c r="FH10" s="62"/>
      <c r="FI10" s="62"/>
      <c r="FJ10" s="62"/>
      <c r="FK10" s="65"/>
      <c r="FL10" s="62"/>
      <c r="FM10" s="62"/>
      <c r="FN10" s="62"/>
      <c r="FO10" s="62"/>
      <c r="FP10" s="62"/>
      <c r="FQ10" s="62"/>
      <c r="FR10" s="62"/>
      <c r="FS10" s="65"/>
      <c r="FT10" s="62"/>
      <c r="FU10" s="62"/>
      <c r="FV10" s="62"/>
      <c r="FW10" s="62"/>
      <c r="FX10" s="62"/>
      <c r="FY10" s="62"/>
      <c r="FZ10" s="62"/>
      <c r="GA10" s="65"/>
      <c r="GB10" s="62"/>
      <c r="GC10" s="62"/>
      <c r="GD10" s="62"/>
      <c r="GE10" s="62"/>
      <c r="GF10" s="62"/>
      <c r="GG10" s="62"/>
      <c r="GH10" s="62"/>
      <c r="GI10" s="65"/>
      <c r="GJ10" s="62"/>
      <c r="GK10" s="62"/>
      <c r="GL10" s="62"/>
      <c r="GM10" s="62"/>
      <c r="GN10" s="62"/>
      <c r="GO10" s="62"/>
      <c r="GP10" s="62"/>
      <c r="GQ10" s="65"/>
      <c r="GR10" s="62"/>
      <c r="GS10" s="62"/>
      <c r="GT10" s="62"/>
      <c r="GU10" s="62"/>
      <c r="GV10" s="62"/>
      <c r="GW10" s="62"/>
      <c r="GX10" s="62"/>
      <c r="GY10" s="65"/>
      <c r="GZ10" s="62"/>
      <c r="HA10" s="62"/>
      <c r="HB10" s="62"/>
      <c r="HC10" s="62"/>
      <c r="HD10" s="62"/>
      <c r="HE10" s="62"/>
      <c r="HF10" s="62"/>
      <c r="HG10" s="65"/>
      <c r="HH10" s="62"/>
      <c r="HI10" s="62"/>
      <c r="HJ10" s="62"/>
      <c r="HK10" s="62"/>
      <c r="HL10" s="62"/>
    </row>
    <row r="11" spans="1:220" s="63" customFormat="1" ht="15">
      <c r="A11" s="160" t="s">
        <v>19</v>
      </c>
      <c r="B11" s="161"/>
      <c r="C11" s="162"/>
      <c r="D11" s="163"/>
      <c r="E11" s="163"/>
      <c r="F11" s="164"/>
      <c r="G11" s="66" t="s">
        <v>18</v>
      </c>
      <c r="H11" s="162"/>
      <c r="I11" s="163"/>
      <c r="J11" s="163"/>
      <c r="K11" s="173"/>
      <c r="L11" s="65"/>
      <c r="M11" s="62"/>
      <c r="N11" s="62"/>
      <c r="O11" s="65"/>
      <c r="P11" s="65"/>
      <c r="Q11" s="62"/>
      <c r="R11" s="62"/>
      <c r="S11" s="65"/>
      <c r="T11" s="65"/>
      <c r="U11" s="62"/>
      <c r="V11" s="62"/>
      <c r="W11" s="65"/>
      <c r="X11" s="65"/>
      <c r="Y11" s="62"/>
      <c r="Z11" s="62"/>
      <c r="AA11" s="65"/>
      <c r="AB11" s="65"/>
      <c r="AC11" s="62"/>
      <c r="AD11" s="62"/>
      <c r="AE11" s="65"/>
      <c r="AF11" s="65"/>
      <c r="AG11" s="62"/>
      <c r="AH11" s="62"/>
      <c r="AI11" s="65"/>
      <c r="AJ11" s="65"/>
      <c r="AK11" s="62"/>
      <c r="AL11" s="62"/>
      <c r="AM11" s="65"/>
      <c r="AN11" s="65"/>
      <c r="AO11" s="62"/>
      <c r="AP11" s="62"/>
      <c r="AQ11" s="65"/>
      <c r="AR11" s="65"/>
      <c r="AS11" s="62"/>
      <c r="AT11" s="62"/>
      <c r="AU11" s="65"/>
      <c r="AV11" s="65"/>
      <c r="AW11" s="62"/>
      <c r="AX11" s="62"/>
      <c r="AY11" s="65"/>
      <c r="AZ11" s="65"/>
      <c r="BA11" s="62"/>
      <c r="BB11" s="62"/>
      <c r="BC11" s="65"/>
      <c r="BD11" s="65"/>
      <c r="BE11" s="62"/>
      <c r="BF11" s="62"/>
      <c r="BG11" s="65"/>
      <c r="BH11" s="65"/>
      <c r="BI11" s="62"/>
      <c r="BJ11" s="62"/>
      <c r="BK11" s="65"/>
      <c r="BL11" s="65"/>
      <c r="BM11" s="62"/>
      <c r="BN11" s="62"/>
      <c r="BO11" s="65"/>
      <c r="BP11" s="65"/>
      <c r="BQ11" s="62"/>
      <c r="BR11" s="62"/>
      <c r="BS11" s="65"/>
      <c r="BT11" s="65"/>
      <c r="BU11" s="62"/>
      <c r="BV11" s="62"/>
      <c r="BW11" s="65"/>
      <c r="BX11" s="65"/>
      <c r="BY11" s="62"/>
      <c r="BZ11" s="62"/>
      <c r="CA11" s="65"/>
      <c r="CB11" s="65"/>
      <c r="CC11" s="62"/>
      <c r="CD11" s="62"/>
      <c r="CE11" s="65"/>
      <c r="CF11" s="65"/>
      <c r="CG11" s="62"/>
      <c r="CH11" s="62"/>
      <c r="CI11" s="65"/>
      <c r="CJ11" s="65"/>
      <c r="CK11" s="62"/>
      <c r="CL11" s="62"/>
      <c r="CM11" s="65"/>
      <c r="CN11" s="65"/>
      <c r="CO11" s="62"/>
      <c r="CP11" s="62"/>
      <c r="CQ11" s="65"/>
      <c r="CR11" s="65"/>
      <c r="CS11" s="62"/>
      <c r="CT11" s="62"/>
      <c r="CU11" s="65"/>
      <c r="CV11" s="65"/>
      <c r="CW11" s="62"/>
      <c r="CX11" s="62"/>
      <c r="CY11" s="65"/>
      <c r="CZ11" s="65"/>
      <c r="DA11" s="62"/>
      <c r="DB11" s="62"/>
      <c r="DC11" s="65"/>
      <c r="DD11" s="65"/>
      <c r="DE11" s="62"/>
      <c r="DF11" s="62"/>
      <c r="DG11" s="65"/>
      <c r="DH11" s="65"/>
      <c r="DI11" s="62"/>
      <c r="DJ11" s="62"/>
      <c r="DK11" s="65"/>
      <c r="DL11" s="65"/>
      <c r="DM11" s="62"/>
      <c r="DN11" s="62"/>
      <c r="DO11" s="65"/>
      <c r="DP11" s="65"/>
      <c r="DQ11" s="62"/>
      <c r="DR11" s="62"/>
      <c r="DS11" s="65"/>
      <c r="DT11" s="65"/>
      <c r="DU11" s="62"/>
      <c r="DV11" s="62"/>
      <c r="DW11" s="65"/>
      <c r="DX11" s="65"/>
      <c r="DY11" s="62"/>
      <c r="DZ11" s="62"/>
      <c r="EA11" s="65"/>
      <c r="EB11" s="65"/>
      <c r="EC11" s="62"/>
      <c r="ED11" s="62"/>
      <c r="EE11" s="65"/>
      <c r="EF11" s="65"/>
      <c r="EG11" s="62"/>
      <c r="EH11" s="62"/>
      <c r="EI11" s="65"/>
      <c r="EJ11" s="65"/>
      <c r="EK11" s="62"/>
      <c r="EL11" s="62"/>
      <c r="EM11" s="65"/>
      <c r="EN11" s="65"/>
      <c r="EO11" s="62"/>
      <c r="EP11" s="62"/>
      <c r="EQ11" s="65"/>
      <c r="ER11" s="65"/>
      <c r="ES11" s="62"/>
      <c r="ET11" s="62"/>
      <c r="EU11" s="65"/>
      <c r="EV11" s="65"/>
      <c r="EW11" s="62"/>
      <c r="EX11" s="62"/>
      <c r="EY11" s="65"/>
      <c r="EZ11" s="65"/>
      <c r="FA11" s="62"/>
      <c r="FB11" s="62"/>
      <c r="FC11" s="65"/>
      <c r="FD11" s="65"/>
      <c r="FE11" s="62"/>
      <c r="FF11" s="62"/>
      <c r="FG11" s="65"/>
      <c r="FH11" s="65"/>
      <c r="FI11" s="62"/>
      <c r="FJ11" s="62"/>
      <c r="FK11" s="65"/>
      <c r="FL11" s="65"/>
      <c r="FM11" s="62"/>
      <c r="FN11" s="62"/>
      <c r="FO11" s="65"/>
      <c r="FP11" s="65"/>
      <c r="FQ11" s="62"/>
      <c r="FR11" s="62"/>
      <c r="FS11" s="65"/>
      <c r="FT11" s="65"/>
      <c r="FU11" s="62"/>
      <c r="FV11" s="62"/>
      <c r="FW11" s="65"/>
      <c r="FX11" s="65"/>
      <c r="FY11" s="62"/>
      <c r="FZ11" s="62"/>
      <c r="GA11" s="65"/>
      <c r="GB11" s="65"/>
      <c r="GC11" s="62"/>
      <c r="GD11" s="62"/>
      <c r="GE11" s="65"/>
      <c r="GF11" s="65"/>
      <c r="GG11" s="62"/>
      <c r="GH11" s="62"/>
      <c r="GI11" s="65"/>
      <c r="GJ11" s="65"/>
      <c r="GK11" s="62"/>
      <c r="GL11" s="62"/>
      <c r="GM11" s="65"/>
      <c r="GN11" s="65"/>
      <c r="GO11" s="62"/>
      <c r="GP11" s="62"/>
      <c r="GQ11" s="65"/>
      <c r="GR11" s="65"/>
      <c r="GS11" s="62"/>
      <c r="GT11" s="62"/>
      <c r="GU11" s="65"/>
      <c r="GV11" s="65"/>
      <c r="GW11" s="62"/>
      <c r="GX11" s="62"/>
      <c r="GY11" s="65"/>
      <c r="GZ11" s="65"/>
      <c r="HA11" s="62"/>
      <c r="HB11" s="62"/>
      <c r="HC11" s="65"/>
      <c r="HD11" s="65"/>
      <c r="HE11" s="62"/>
      <c r="HF11" s="62"/>
      <c r="HG11" s="65"/>
      <c r="HH11" s="65"/>
      <c r="HI11" s="62"/>
      <c r="HJ11" s="62"/>
      <c r="HK11" s="65"/>
      <c r="HL11" s="65"/>
    </row>
    <row r="12" spans="1:11" s="63" customFormat="1" ht="12.75">
      <c r="A12" s="190" t="s">
        <v>1</v>
      </c>
      <c r="B12" s="149"/>
      <c r="C12" s="149" t="s">
        <v>2</v>
      </c>
      <c r="D12" s="174" t="s">
        <v>3</v>
      </c>
      <c r="E12" s="149" t="s">
        <v>4</v>
      </c>
      <c r="F12" s="151" t="s">
        <v>5</v>
      </c>
      <c r="G12" s="152"/>
      <c r="H12" s="167" t="s">
        <v>6</v>
      </c>
      <c r="I12" s="151" t="s">
        <v>12</v>
      </c>
      <c r="J12" s="152"/>
      <c r="K12" s="155" t="s">
        <v>6</v>
      </c>
    </row>
    <row r="13" spans="1:11" s="63" customFormat="1" ht="12.75">
      <c r="A13" s="191"/>
      <c r="B13" s="150"/>
      <c r="C13" s="150"/>
      <c r="D13" s="175"/>
      <c r="E13" s="150"/>
      <c r="F13" s="67" t="s">
        <v>7</v>
      </c>
      <c r="G13" s="67" t="s">
        <v>8</v>
      </c>
      <c r="H13" s="168"/>
      <c r="I13" s="67" t="s">
        <v>7</v>
      </c>
      <c r="J13" s="67" t="s">
        <v>8</v>
      </c>
      <c r="K13" s="156"/>
    </row>
    <row r="14" spans="1:11" ht="12.75">
      <c r="A14" s="68" t="s">
        <v>9</v>
      </c>
      <c r="B14" s="69"/>
      <c r="C14" s="157" t="s">
        <v>242</v>
      </c>
      <c r="D14" s="158"/>
      <c r="E14" s="158"/>
      <c r="F14" s="158"/>
      <c r="G14" s="158"/>
      <c r="H14" s="158"/>
      <c r="I14" s="158"/>
      <c r="J14" s="158"/>
      <c r="K14" s="159"/>
    </row>
    <row r="15" spans="1:11" s="11" customFormat="1" ht="12.75">
      <c r="A15" s="70"/>
      <c r="B15" s="71" t="s">
        <v>22</v>
      </c>
      <c r="C15" s="146" t="s">
        <v>23</v>
      </c>
      <c r="D15" s="147"/>
      <c r="E15" s="147"/>
      <c r="F15" s="147"/>
      <c r="G15" s="147"/>
      <c r="H15" s="147"/>
      <c r="I15" s="147"/>
      <c r="J15" s="147"/>
      <c r="K15" s="148"/>
    </row>
    <row r="16" spans="1:11" s="11" customFormat="1" ht="12.75">
      <c r="A16" s="2"/>
      <c r="B16" s="1">
        <v>1</v>
      </c>
      <c r="C16" s="140" t="s">
        <v>24</v>
      </c>
      <c r="D16" s="141"/>
      <c r="E16" s="141"/>
      <c r="F16" s="141"/>
      <c r="G16" s="141"/>
      <c r="H16" s="141"/>
      <c r="I16" s="141"/>
      <c r="J16" s="141"/>
      <c r="K16" s="142"/>
    </row>
    <row r="17" spans="1:11" s="77" customFormat="1" ht="12.75">
      <c r="A17" s="72"/>
      <c r="B17" s="73" t="s">
        <v>25</v>
      </c>
      <c r="C17" s="6" t="s">
        <v>102</v>
      </c>
      <c r="D17" s="74">
        <v>218</v>
      </c>
      <c r="E17" s="8" t="s">
        <v>26</v>
      </c>
      <c r="F17" s="75" t="s">
        <v>10</v>
      </c>
      <c r="G17" s="116"/>
      <c r="H17" s="3">
        <f aca="true" t="shared" si="0" ref="H17:H24">SUM(F17:G17)*D17</f>
        <v>0</v>
      </c>
      <c r="I17" s="75" t="s">
        <v>10</v>
      </c>
      <c r="J17" s="44">
        <f aca="true" t="shared" si="1" ref="J17:J24">TRUNC(G17*(1+$K$4),2)</f>
        <v>0</v>
      </c>
      <c r="K17" s="10">
        <f aca="true" t="shared" si="2" ref="K17:K24">SUM(I17:J17)*D17</f>
        <v>0</v>
      </c>
    </row>
    <row r="18" spans="1:11" s="77" customFormat="1" ht="12.75">
      <c r="A18" s="72"/>
      <c r="B18" s="73" t="s">
        <v>27</v>
      </c>
      <c r="C18" s="6" t="s">
        <v>107</v>
      </c>
      <c r="D18" s="74">
        <v>56</v>
      </c>
      <c r="E18" s="8" t="s">
        <v>26</v>
      </c>
      <c r="F18" s="75" t="s">
        <v>10</v>
      </c>
      <c r="G18" s="116"/>
      <c r="H18" s="3">
        <f t="shared" si="0"/>
        <v>0</v>
      </c>
      <c r="I18" s="75" t="s">
        <v>10</v>
      </c>
      <c r="J18" s="44">
        <f t="shared" si="1"/>
        <v>0</v>
      </c>
      <c r="K18" s="10">
        <f t="shared" si="2"/>
        <v>0</v>
      </c>
    </row>
    <row r="19" spans="1:11" s="77" customFormat="1" ht="12.75">
      <c r="A19" s="72"/>
      <c r="B19" s="73" t="s">
        <v>28</v>
      </c>
      <c r="C19" s="6" t="s">
        <v>226</v>
      </c>
      <c r="D19" s="74">
        <v>2</v>
      </c>
      <c r="E19" s="8" t="s">
        <v>42</v>
      </c>
      <c r="F19" s="75" t="s">
        <v>10</v>
      </c>
      <c r="G19" s="116"/>
      <c r="H19" s="3">
        <f>SUM(F19:G19)*D19</f>
        <v>0</v>
      </c>
      <c r="I19" s="75" t="s">
        <v>10</v>
      </c>
      <c r="J19" s="44">
        <f>TRUNC(G19*(1+$K$4),2)</f>
        <v>0</v>
      </c>
      <c r="K19" s="10">
        <f>SUM(I19:J19)*D19</f>
        <v>0</v>
      </c>
    </row>
    <row r="20" spans="1:11" s="77" customFormat="1" ht="12.75">
      <c r="A20" s="72"/>
      <c r="B20" s="73" t="s">
        <v>29</v>
      </c>
      <c r="C20" s="6" t="s">
        <v>235</v>
      </c>
      <c r="D20" s="74">
        <v>10</v>
      </c>
      <c r="E20" s="8" t="s">
        <v>42</v>
      </c>
      <c r="F20" s="75" t="s">
        <v>10</v>
      </c>
      <c r="G20" s="116"/>
      <c r="H20" s="3">
        <f>SUM(F20:G20)*D20</f>
        <v>0</v>
      </c>
      <c r="I20" s="75" t="s">
        <v>10</v>
      </c>
      <c r="J20" s="44">
        <f>TRUNC(G20*(1+$K$4),2)</f>
        <v>0</v>
      </c>
      <c r="K20" s="10">
        <f>SUM(I20:J20)*D20</f>
        <v>0</v>
      </c>
    </row>
    <row r="21" spans="1:11" s="77" customFormat="1" ht="12.75">
      <c r="A21" s="72"/>
      <c r="B21" s="73" t="s">
        <v>45</v>
      </c>
      <c r="C21" s="6" t="s">
        <v>108</v>
      </c>
      <c r="D21" s="74">
        <v>2</v>
      </c>
      <c r="E21" s="8" t="s">
        <v>42</v>
      </c>
      <c r="F21" s="75" t="s">
        <v>10</v>
      </c>
      <c r="G21" s="116"/>
      <c r="H21" s="3">
        <f t="shared" si="0"/>
        <v>0</v>
      </c>
      <c r="I21" s="75" t="s">
        <v>10</v>
      </c>
      <c r="J21" s="44">
        <f t="shared" si="1"/>
        <v>0</v>
      </c>
      <c r="K21" s="10">
        <f t="shared" si="2"/>
        <v>0</v>
      </c>
    </row>
    <row r="22" spans="1:11" s="77" customFormat="1" ht="12.75">
      <c r="A22" s="72"/>
      <c r="B22" s="73" t="s">
        <v>30</v>
      </c>
      <c r="C22" s="6" t="s">
        <v>109</v>
      </c>
      <c r="D22" s="74">
        <v>2</v>
      </c>
      <c r="E22" s="8" t="s">
        <v>42</v>
      </c>
      <c r="F22" s="75" t="s">
        <v>10</v>
      </c>
      <c r="G22" s="116"/>
      <c r="H22" s="3">
        <f t="shared" si="0"/>
        <v>0</v>
      </c>
      <c r="I22" s="75" t="s">
        <v>10</v>
      </c>
      <c r="J22" s="44">
        <f t="shared" si="1"/>
        <v>0</v>
      </c>
      <c r="K22" s="10">
        <f t="shared" si="2"/>
        <v>0</v>
      </c>
    </row>
    <row r="23" spans="1:11" s="77" customFormat="1" ht="25.5">
      <c r="A23" s="72"/>
      <c r="B23" s="73" t="s">
        <v>31</v>
      </c>
      <c r="C23" s="6" t="s">
        <v>32</v>
      </c>
      <c r="D23" s="7">
        <v>12</v>
      </c>
      <c r="E23" s="8" t="s">
        <v>33</v>
      </c>
      <c r="F23" s="75" t="s">
        <v>10</v>
      </c>
      <c r="G23" s="116"/>
      <c r="H23" s="3">
        <f t="shared" si="0"/>
        <v>0</v>
      </c>
      <c r="I23" s="9" t="s">
        <v>10</v>
      </c>
      <c r="J23" s="44">
        <f t="shared" si="1"/>
        <v>0</v>
      </c>
      <c r="K23" s="10">
        <f t="shared" si="2"/>
        <v>0</v>
      </c>
    </row>
    <row r="24" spans="1:11" s="77" customFormat="1" ht="12.75">
      <c r="A24" s="72"/>
      <c r="B24" s="73" t="s">
        <v>66</v>
      </c>
      <c r="C24" s="6" t="s">
        <v>34</v>
      </c>
      <c r="D24" s="7">
        <v>12</v>
      </c>
      <c r="E24" s="8" t="s">
        <v>33</v>
      </c>
      <c r="F24" s="75" t="s">
        <v>10</v>
      </c>
      <c r="G24" s="116"/>
      <c r="H24" s="3">
        <f t="shared" si="0"/>
        <v>0</v>
      </c>
      <c r="I24" s="9" t="s">
        <v>10</v>
      </c>
      <c r="J24" s="44">
        <f t="shared" si="1"/>
        <v>0</v>
      </c>
      <c r="K24" s="10">
        <f t="shared" si="2"/>
        <v>0</v>
      </c>
    </row>
    <row r="25" spans="1:11" s="77" customFormat="1" ht="12.75">
      <c r="A25" s="2"/>
      <c r="B25" s="1">
        <v>2</v>
      </c>
      <c r="C25" s="140" t="s">
        <v>104</v>
      </c>
      <c r="D25" s="141"/>
      <c r="E25" s="141"/>
      <c r="F25" s="141"/>
      <c r="G25" s="141"/>
      <c r="H25" s="141"/>
      <c r="I25" s="141"/>
      <c r="J25" s="141"/>
      <c r="K25" s="142"/>
    </row>
    <row r="26" spans="1:14" s="11" customFormat="1" ht="41.25" customHeight="1">
      <c r="A26" s="72"/>
      <c r="B26" s="73" t="s">
        <v>20</v>
      </c>
      <c r="C26" s="6" t="s">
        <v>227</v>
      </c>
      <c r="D26" s="7">
        <v>5</v>
      </c>
      <c r="E26" s="8" t="s">
        <v>26</v>
      </c>
      <c r="F26" s="117"/>
      <c r="G26" s="116"/>
      <c r="H26" s="3">
        <f>SUM(F26:G26)*D26</f>
        <v>0</v>
      </c>
      <c r="I26" s="44">
        <f aca="true" t="shared" si="3" ref="I26:J28">TRUNC(F26*(1+$K$4),2)</f>
        <v>0</v>
      </c>
      <c r="J26" s="44">
        <f t="shared" si="3"/>
        <v>0</v>
      </c>
      <c r="K26" s="10">
        <f aca="true" t="shared" si="4" ref="K26:K35">SUM(I26:J26)*D26</f>
        <v>0</v>
      </c>
      <c r="L26" s="77"/>
      <c r="M26" s="4"/>
      <c r="N26" s="4"/>
    </row>
    <row r="27" spans="1:14" s="11" customFormat="1" ht="52.5" customHeight="1">
      <c r="A27" s="72"/>
      <c r="B27" s="73" t="s">
        <v>21</v>
      </c>
      <c r="C27" s="6" t="s">
        <v>224</v>
      </c>
      <c r="D27" s="7">
        <v>56</v>
      </c>
      <c r="E27" s="8" t="s">
        <v>26</v>
      </c>
      <c r="F27" s="117"/>
      <c r="G27" s="116"/>
      <c r="H27" s="3">
        <f aca="true" t="shared" si="5" ref="H27:H35">SUM(F27:G27)*D27</f>
        <v>0</v>
      </c>
      <c r="I27" s="44">
        <f t="shared" si="3"/>
        <v>0</v>
      </c>
      <c r="J27" s="44">
        <f t="shared" si="3"/>
        <v>0</v>
      </c>
      <c r="K27" s="10">
        <f t="shared" si="4"/>
        <v>0</v>
      </c>
      <c r="L27" s="77"/>
      <c r="M27" s="4"/>
      <c r="N27" s="4"/>
    </row>
    <row r="28" spans="1:14" s="11" customFormat="1" ht="42.75" customHeight="1">
      <c r="A28" s="5"/>
      <c r="B28" s="73" t="s">
        <v>37</v>
      </c>
      <c r="C28" s="6" t="s">
        <v>225</v>
      </c>
      <c r="D28" s="7">
        <v>2</v>
      </c>
      <c r="E28" s="8" t="s">
        <v>42</v>
      </c>
      <c r="F28" s="117"/>
      <c r="G28" s="117"/>
      <c r="H28" s="3">
        <f t="shared" si="5"/>
        <v>0</v>
      </c>
      <c r="I28" s="44">
        <f t="shared" si="3"/>
        <v>0</v>
      </c>
      <c r="J28" s="44">
        <f t="shared" si="3"/>
        <v>0</v>
      </c>
      <c r="K28" s="10">
        <f t="shared" si="4"/>
        <v>0</v>
      </c>
      <c r="L28" s="77"/>
      <c r="M28" s="4"/>
      <c r="N28" s="4"/>
    </row>
    <row r="29" spans="1:14" s="11" customFormat="1" ht="42.75" customHeight="1">
      <c r="A29" s="5"/>
      <c r="B29" s="73" t="s">
        <v>38</v>
      </c>
      <c r="C29" s="6" t="s">
        <v>228</v>
      </c>
      <c r="D29" s="7">
        <v>2</v>
      </c>
      <c r="E29" s="8" t="s">
        <v>42</v>
      </c>
      <c r="F29" s="117"/>
      <c r="G29" s="117"/>
      <c r="H29" s="3">
        <f>SUM(F29:G29)*D29</f>
        <v>0</v>
      </c>
      <c r="I29" s="44">
        <f aca="true" t="shared" si="6" ref="I29:J32">TRUNC(F29*(1+$K$4),2)</f>
        <v>0</v>
      </c>
      <c r="J29" s="44">
        <f t="shared" si="6"/>
        <v>0</v>
      </c>
      <c r="K29" s="10">
        <f>SUM(I29:J29)*D29</f>
        <v>0</v>
      </c>
      <c r="L29" s="77"/>
      <c r="M29" s="4"/>
      <c r="N29" s="4"/>
    </row>
    <row r="30" spans="1:14" s="11" customFormat="1" ht="14.25" customHeight="1">
      <c r="A30" s="5"/>
      <c r="B30" s="73" t="s">
        <v>39</v>
      </c>
      <c r="C30" s="6" t="s">
        <v>232</v>
      </c>
      <c r="D30" s="7">
        <v>2</v>
      </c>
      <c r="E30" s="8" t="s">
        <v>26</v>
      </c>
      <c r="F30" s="117"/>
      <c r="G30" s="117"/>
      <c r="H30" s="3">
        <f>SUM(F30:G30)*D30</f>
        <v>0</v>
      </c>
      <c r="I30" s="44">
        <f t="shared" si="6"/>
        <v>0</v>
      </c>
      <c r="J30" s="44">
        <f t="shared" si="6"/>
        <v>0</v>
      </c>
      <c r="K30" s="10">
        <f>SUM(I30:J30)*D30</f>
        <v>0</v>
      </c>
      <c r="L30" s="77"/>
      <c r="M30" s="4"/>
      <c r="N30" s="4"/>
    </row>
    <row r="31" spans="1:14" s="11" customFormat="1" ht="14.25" customHeight="1">
      <c r="A31" s="5"/>
      <c r="B31" s="73" t="s">
        <v>46</v>
      </c>
      <c r="C31" s="6" t="s">
        <v>233</v>
      </c>
      <c r="D31" s="7">
        <v>1</v>
      </c>
      <c r="E31" s="8" t="s">
        <v>42</v>
      </c>
      <c r="F31" s="117"/>
      <c r="G31" s="117"/>
      <c r="H31" s="3">
        <f>SUM(F31:G31)*D31</f>
        <v>0</v>
      </c>
      <c r="I31" s="44">
        <f t="shared" si="6"/>
        <v>0</v>
      </c>
      <c r="J31" s="44">
        <f t="shared" si="6"/>
        <v>0</v>
      </c>
      <c r="K31" s="10">
        <f>SUM(I31:J31)*D31</f>
        <v>0</v>
      </c>
      <c r="L31" s="77"/>
      <c r="M31" s="4"/>
      <c r="N31" s="4"/>
    </row>
    <row r="32" spans="1:14" s="11" customFormat="1" ht="14.25" customHeight="1">
      <c r="A32" s="5"/>
      <c r="B32" s="73" t="s">
        <v>47</v>
      </c>
      <c r="C32" s="6" t="s">
        <v>234</v>
      </c>
      <c r="D32" s="7">
        <v>1</v>
      </c>
      <c r="E32" s="8" t="s">
        <v>26</v>
      </c>
      <c r="F32" s="117"/>
      <c r="G32" s="117"/>
      <c r="H32" s="3">
        <f>SUM(F32:G32)*D32</f>
        <v>0</v>
      </c>
      <c r="I32" s="44">
        <f t="shared" si="6"/>
        <v>0</v>
      </c>
      <c r="J32" s="44">
        <f t="shared" si="6"/>
        <v>0</v>
      </c>
      <c r="K32" s="10">
        <f>SUM(I32:J32)*D32</f>
        <v>0</v>
      </c>
      <c r="L32" s="77"/>
      <c r="M32" s="4"/>
      <c r="N32" s="4"/>
    </row>
    <row r="33" spans="1:14" s="11" customFormat="1" ht="13.5" customHeight="1">
      <c r="A33" s="16"/>
      <c r="B33" s="73" t="s">
        <v>48</v>
      </c>
      <c r="C33" s="6" t="s">
        <v>93</v>
      </c>
      <c r="D33" s="7">
        <v>3</v>
      </c>
      <c r="E33" s="8" t="s">
        <v>42</v>
      </c>
      <c r="F33" s="117"/>
      <c r="G33" s="117"/>
      <c r="H33" s="3">
        <f t="shared" si="5"/>
        <v>0</v>
      </c>
      <c r="I33" s="44">
        <f aca="true" t="shared" si="7" ref="I33:J35">TRUNC(F33*(1+$K$4),2)</f>
        <v>0</v>
      </c>
      <c r="J33" s="44">
        <f t="shared" si="7"/>
        <v>0</v>
      </c>
      <c r="K33" s="10">
        <f t="shared" si="4"/>
        <v>0</v>
      </c>
      <c r="L33" s="77"/>
      <c r="M33" s="4"/>
      <c r="N33" s="4"/>
    </row>
    <row r="34" spans="1:14" s="11" customFormat="1" ht="13.5" customHeight="1">
      <c r="A34" s="16"/>
      <c r="B34" s="73" t="s">
        <v>49</v>
      </c>
      <c r="C34" s="6" t="s">
        <v>96</v>
      </c>
      <c r="D34" s="7">
        <v>1</v>
      </c>
      <c r="E34" s="8" t="s">
        <v>42</v>
      </c>
      <c r="F34" s="117"/>
      <c r="G34" s="117"/>
      <c r="H34" s="3">
        <f t="shared" si="5"/>
        <v>0</v>
      </c>
      <c r="I34" s="44">
        <f t="shared" si="7"/>
        <v>0</v>
      </c>
      <c r="J34" s="44">
        <f t="shared" si="7"/>
        <v>0</v>
      </c>
      <c r="K34" s="10">
        <f t="shared" si="4"/>
        <v>0</v>
      </c>
      <c r="L34" s="77"/>
      <c r="M34" s="4"/>
      <c r="N34" s="4"/>
    </row>
    <row r="35" spans="1:14" s="11" customFormat="1" ht="13.5" customHeight="1">
      <c r="A35" s="16"/>
      <c r="B35" s="73" t="s">
        <v>50</v>
      </c>
      <c r="C35" s="6" t="s">
        <v>94</v>
      </c>
      <c r="D35" s="7">
        <v>2</v>
      </c>
      <c r="E35" s="8" t="s">
        <v>42</v>
      </c>
      <c r="F35" s="117"/>
      <c r="G35" s="117"/>
      <c r="H35" s="3">
        <f t="shared" si="5"/>
        <v>0</v>
      </c>
      <c r="I35" s="44">
        <f t="shared" si="7"/>
        <v>0</v>
      </c>
      <c r="J35" s="44">
        <f t="shared" si="7"/>
        <v>0</v>
      </c>
      <c r="K35" s="10">
        <f t="shared" si="4"/>
        <v>0</v>
      </c>
      <c r="L35" s="77"/>
      <c r="M35" s="4"/>
      <c r="N35" s="4"/>
    </row>
    <row r="36" spans="1:12" s="11" customFormat="1" ht="13.5" customHeight="1">
      <c r="A36" s="2"/>
      <c r="B36" s="1">
        <v>3</v>
      </c>
      <c r="C36" s="140" t="s">
        <v>56</v>
      </c>
      <c r="D36" s="141"/>
      <c r="E36" s="141"/>
      <c r="F36" s="141"/>
      <c r="G36" s="141"/>
      <c r="H36" s="141"/>
      <c r="I36" s="141"/>
      <c r="J36" s="141"/>
      <c r="K36" s="142"/>
      <c r="L36" s="77"/>
    </row>
    <row r="37" spans="1:12" s="11" customFormat="1" ht="13.5" customHeight="1">
      <c r="A37" s="72"/>
      <c r="B37" s="73" t="s">
        <v>41</v>
      </c>
      <c r="C37" s="6" t="s">
        <v>105</v>
      </c>
      <c r="D37" s="7">
        <v>218</v>
      </c>
      <c r="E37" s="8" t="s">
        <v>26</v>
      </c>
      <c r="F37" s="117"/>
      <c r="G37" s="117"/>
      <c r="H37" s="3">
        <f aca="true" t="shared" si="8" ref="H37:H42">SUM(F37:G37)*D37</f>
        <v>0</v>
      </c>
      <c r="I37" s="44">
        <f aca="true" t="shared" si="9" ref="I37:J42">TRUNC(F37*(1+$K$4),2)</f>
        <v>0</v>
      </c>
      <c r="J37" s="44">
        <f t="shared" si="9"/>
        <v>0</v>
      </c>
      <c r="K37" s="10">
        <f aca="true" t="shared" si="10" ref="K37:K42">SUM(I37:J37)*D37</f>
        <v>0</v>
      </c>
      <c r="L37" s="77"/>
    </row>
    <row r="38" spans="1:12" s="11" customFormat="1" ht="26.25" customHeight="1">
      <c r="A38" s="5"/>
      <c r="B38" s="73" t="s">
        <v>36</v>
      </c>
      <c r="C38" s="6" t="s">
        <v>134</v>
      </c>
      <c r="D38" s="7">
        <v>218</v>
      </c>
      <c r="E38" s="8" t="s">
        <v>26</v>
      </c>
      <c r="F38" s="117"/>
      <c r="G38" s="117"/>
      <c r="H38" s="3">
        <f t="shared" si="8"/>
        <v>0</v>
      </c>
      <c r="I38" s="44">
        <f t="shared" si="9"/>
        <v>0</v>
      </c>
      <c r="J38" s="44">
        <f t="shared" si="9"/>
        <v>0</v>
      </c>
      <c r="K38" s="10">
        <f t="shared" si="10"/>
        <v>0</v>
      </c>
      <c r="L38" s="77"/>
    </row>
    <row r="39" spans="1:12" s="11" customFormat="1" ht="14.25" customHeight="1">
      <c r="A39" s="5"/>
      <c r="B39" s="73" t="s">
        <v>43</v>
      </c>
      <c r="C39" s="6" t="s">
        <v>103</v>
      </c>
      <c r="D39" s="7">
        <v>45</v>
      </c>
      <c r="E39" s="8" t="s">
        <v>11</v>
      </c>
      <c r="F39" s="117"/>
      <c r="G39" s="117"/>
      <c r="H39" s="3">
        <f t="shared" si="8"/>
        <v>0</v>
      </c>
      <c r="I39" s="44">
        <f t="shared" si="9"/>
        <v>0</v>
      </c>
      <c r="J39" s="44">
        <f t="shared" si="9"/>
        <v>0</v>
      </c>
      <c r="K39" s="10">
        <f t="shared" si="10"/>
        <v>0</v>
      </c>
      <c r="L39" s="77"/>
    </row>
    <row r="40" spans="1:12" s="11" customFormat="1" ht="14.25" customHeight="1">
      <c r="A40" s="5"/>
      <c r="B40" s="73" t="s">
        <v>161</v>
      </c>
      <c r="C40" s="6" t="s">
        <v>236</v>
      </c>
      <c r="D40" s="7">
        <v>35</v>
      </c>
      <c r="E40" s="8" t="s">
        <v>11</v>
      </c>
      <c r="F40" s="117"/>
      <c r="G40" s="117"/>
      <c r="H40" s="3">
        <f t="shared" si="8"/>
        <v>0</v>
      </c>
      <c r="I40" s="44">
        <f>TRUNC(F40*(1+$K$4),2)</f>
        <v>0</v>
      </c>
      <c r="J40" s="44">
        <f>TRUNC(G40*(1+$K$4),2)</f>
        <v>0</v>
      </c>
      <c r="K40" s="10">
        <f t="shared" si="10"/>
        <v>0</v>
      </c>
      <c r="L40" s="77"/>
    </row>
    <row r="41" spans="1:11" s="11" customFormat="1" ht="14.25" customHeight="1">
      <c r="A41" s="5"/>
      <c r="B41" s="73" t="s">
        <v>59</v>
      </c>
      <c r="C41" s="6" t="s">
        <v>57</v>
      </c>
      <c r="D41" s="7">
        <v>48</v>
      </c>
      <c r="E41" s="8" t="s">
        <v>42</v>
      </c>
      <c r="F41" s="117"/>
      <c r="G41" s="117"/>
      <c r="H41" s="3">
        <f t="shared" si="8"/>
        <v>0</v>
      </c>
      <c r="I41" s="44">
        <f t="shared" si="9"/>
        <v>0</v>
      </c>
      <c r="J41" s="44">
        <f t="shared" si="9"/>
        <v>0</v>
      </c>
      <c r="K41" s="10">
        <f t="shared" si="10"/>
        <v>0</v>
      </c>
    </row>
    <row r="42" spans="1:11" s="11" customFormat="1" ht="14.25" customHeight="1">
      <c r="A42" s="5"/>
      <c r="B42" s="73" t="s">
        <v>60</v>
      </c>
      <c r="C42" s="6" t="s">
        <v>58</v>
      </c>
      <c r="D42" s="7">
        <v>46</v>
      </c>
      <c r="E42" s="8" t="s">
        <v>42</v>
      </c>
      <c r="F42" s="117"/>
      <c r="G42" s="117"/>
      <c r="H42" s="3">
        <f t="shared" si="8"/>
        <v>0</v>
      </c>
      <c r="I42" s="44">
        <f t="shared" si="9"/>
        <v>0</v>
      </c>
      <c r="J42" s="44">
        <f t="shared" si="9"/>
        <v>0</v>
      </c>
      <c r="K42" s="10">
        <f t="shared" si="10"/>
        <v>0</v>
      </c>
    </row>
    <row r="43" spans="1:11" s="11" customFormat="1" ht="13.5" customHeight="1">
      <c r="A43" s="2"/>
      <c r="B43" s="1">
        <v>4</v>
      </c>
      <c r="C43" s="140" t="s">
        <v>35</v>
      </c>
      <c r="D43" s="141"/>
      <c r="E43" s="141"/>
      <c r="F43" s="141"/>
      <c r="G43" s="141"/>
      <c r="H43" s="141"/>
      <c r="I43" s="141"/>
      <c r="J43" s="141"/>
      <c r="K43" s="142"/>
    </row>
    <row r="44" spans="1:12" s="11" customFormat="1" ht="13.5" customHeight="1">
      <c r="A44" s="72"/>
      <c r="B44" s="73" t="s">
        <v>52</v>
      </c>
      <c r="C44" s="6" t="s">
        <v>44</v>
      </c>
      <c r="D44" s="7">
        <v>50</v>
      </c>
      <c r="E44" s="8" t="s">
        <v>26</v>
      </c>
      <c r="F44" s="116"/>
      <c r="G44" s="116"/>
      <c r="H44" s="3">
        <f>SUM(F44,G44)*D44</f>
        <v>0</v>
      </c>
      <c r="I44" s="44">
        <f aca="true" t="shared" si="11" ref="I44:J47">TRUNC(F44*(1+$K$4),2)</f>
        <v>0</v>
      </c>
      <c r="J44" s="44">
        <f t="shared" si="11"/>
        <v>0</v>
      </c>
      <c r="K44" s="78">
        <f>SUM(I44:J44)*D44</f>
        <v>0</v>
      </c>
      <c r="L44" s="77"/>
    </row>
    <row r="45" spans="1:12" s="11" customFormat="1" ht="25.5" customHeight="1">
      <c r="A45" s="72"/>
      <c r="B45" s="73" t="s">
        <v>192</v>
      </c>
      <c r="C45" s="6" t="s">
        <v>135</v>
      </c>
      <c r="D45" s="7">
        <v>200</v>
      </c>
      <c r="E45" s="8" t="s">
        <v>26</v>
      </c>
      <c r="F45" s="116"/>
      <c r="G45" s="116"/>
      <c r="H45" s="3">
        <f>SUM(F45,G45)*D45</f>
        <v>0</v>
      </c>
      <c r="I45" s="44">
        <f t="shared" si="11"/>
        <v>0</v>
      </c>
      <c r="J45" s="44">
        <f t="shared" si="11"/>
        <v>0</v>
      </c>
      <c r="K45" s="10">
        <f>SUM(I45:J45)*D45</f>
        <v>0</v>
      </c>
      <c r="L45" s="77"/>
    </row>
    <row r="46" spans="1:12" s="129" customFormat="1" ht="15.75" customHeight="1">
      <c r="A46" s="120"/>
      <c r="B46" s="73" t="s">
        <v>74</v>
      </c>
      <c r="C46" s="122" t="s">
        <v>237</v>
      </c>
      <c r="D46" s="123">
        <v>40</v>
      </c>
      <c r="E46" s="124" t="s">
        <v>26</v>
      </c>
      <c r="F46" s="116"/>
      <c r="G46" s="116"/>
      <c r="H46" s="125">
        <f>SUM(F46,G46)*D46</f>
        <v>0</v>
      </c>
      <c r="I46" s="126">
        <f t="shared" si="11"/>
        <v>0</v>
      </c>
      <c r="J46" s="126">
        <f t="shared" si="11"/>
        <v>0</v>
      </c>
      <c r="K46" s="127">
        <f>SUM(I46:J46)*D46</f>
        <v>0</v>
      </c>
      <c r="L46" s="128"/>
    </row>
    <row r="47" spans="1:12" ht="15" customHeight="1">
      <c r="A47" s="72"/>
      <c r="B47" s="73" t="s">
        <v>75</v>
      </c>
      <c r="C47" s="6" t="s">
        <v>106</v>
      </c>
      <c r="D47" s="7">
        <v>25</v>
      </c>
      <c r="E47" s="8" t="s">
        <v>26</v>
      </c>
      <c r="F47" s="116"/>
      <c r="G47" s="116"/>
      <c r="H47" s="3">
        <f>SUM(F47,G47)*D47</f>
        <v>0</v>
      </c>
      <c r="I47" s="44">
        <f t="shared" si="11"/>
        <v>0</v>
      </c>
      <c r="J47" s="44">
        <f t="shared" si="11"/>
        <v>0</v>
      </c>
      <c r="K47" s="10">
        <f>SUM(I47:J47)*D47</f>
        <v>0</v>
      </c>
      <c r="L47" s="77"/>
    </row>
    <row r="48" spans="1:11" ht="12.75" customHeight="1">
      <c r="A48" s="2"/>
      <c r="B48" s="1">
        <v>5</v>
      </c>
      <c r="C48" s="140" t="s">
        <v>61</v>
      </c>
      <c r="D48" s="141"/>
      <c r="E48" s="141"/>
      <c r="F48" s="141"/>
      <c r="G48" s="141"/>
      <c r="H48" s="141"/>
      <c r="I48" s="141"/>
      <c r="J48" s="141"/>
      <c r="K48" s="142"/>
    </row>
    <row r="49" spans="1:85" s="80" customFormat="1" ht="25.5">
      <c r="A49" s="72"/>
      <c r="B49" s="73" t="s">
        <v>54</v>
      </c>
      <c r="C49" s="6" t="s">
        <v>62</v>
      </c>
      <c r="D49" s="7">
        <v>11</v>
      </c>
      <c r="E49" s="8" t="s">
        <v>42</v>
      </c>
      <c r="F49" s="116"/>
      <c r="G49" s="116"/>
      <c r="H49" s="3">
        <f>SUM(F49,G49)*D49</f>
        <v>0</v>
      </c>
      <c r="I49" s="44">
        <f>TRUNC(F49*(1+$K$4),2)</f>
        <v>0</v>
      </c>
      <c r="J49" s="44">
        <f>TRUNC(G49*(1+$K$4),2)</f>
        <v>0</v>
      </c>
      <c r="K49" s="78">
        <f>SUM(I49:J49)*D49</f>
        <v>0</v>
      </c>
      <c r="L49" s="11"/>
      <c r="M49" s="11"/>
      <c r="N49" s="11"/>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row>
    <row r="50" spans="1:85" s="81" customFormat="1" ht="25.5">
      <c r="A50" s="72"/>
      <c r="B50" s="73" t="s">
        <v>64</v>
      </c>
      <c r="C50" s="6" t="s">
        <v>63</v>
      </c>
      <c r="D50" s="7">
        <v>12</v>
      </c>
      <c r="E50" s="8" t="s">
        <v>42</v>
      </c>
      <c r="F50" s="116"/>
      <c r="G50" s="116"/>
      <c r="H50" s="3">
        <f>SUM(F50,G50)*D50</f>
        <v>0</v>
      </c>
      <c r="I50" s="44">
        <f>TRUNC(F50*(1+$K$4),2)</f>
        <v>0</v>
      </c>
      <c r="J50" s="44">
        <f>TRUNC(G50*(1+$K$4),2)</f>
        <v>0</v>
      </c>
      <c r="K50" s="10">
        <f>SUM(I50:J50)*D50</f>
        <v>0</v>
      </c>
      <c r="L50" s="11"/>
      <c r="M50" s="11"/>
      <c r="N50" s="11"/>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row>
    <row r="51" spans="1:85" s="11" customFormat="1" ht="12.75">
      <c r="A51" s="72"/>
      <c r="B51" s="73" t="s">
        <v>65</v>
      </c>
      <c r="C51" s="6" t="s">
        <v>76</v>
      </c>
      <c r="D51" s="7"/>
      <c r="E51" s="8"/>
      <c r="F51" s="76"/>
      <c r="G51" s="76"/>
      <c r="H51" s="3"/>
      <c r="I51" s="44"/>
      <c r="J51" s="44"/>
      <c r="K51" s="10"/>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row>
    <row r="52" spans="1:85" s="11" customFormat="1" ht="12.75">
      <c r="A52" s="72"/>
      <c r="B52" s="73" t="s">
        <v>77</v>
      </c>
      <c r="C52" s="6" t="s">
        <v>78</v>
      </c>
      <c r="D52" s="7">
        <v>7</v>
      </c>
      <c r="E52" s="8" t="s">
        <v>42</v>
      </c>
      <c r="F52" s="116"/>
      <c r="G52" s="116"/>
      <c r="H52" s="3">
        <f>SUM(F52,G52)*D52</f>
        <v>0</v>
      </c>
      <c r="I52" s="44">
        <f>TRUNC(F52*(1+$K$4),2)</f>
        <v>0</v>
      </c>
      <c r="J52" s="44">
        <f>TRUNC(G52*(1+$K$4),2)</f>
        <v>0</v>
      </c>
      <c r="K52" s="10">
        <f>SUM(I52:J52)*D52</f>
        <v>0</v>
      </c>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row>
    <row r="53" spans="1:85" s="11" customFormat="1" ht="12.75">
      <c r="A53" s="72"/>
      <c r="B53" s="73" t="s">
        <v>79</v>
      </c>
      <c r="C53" s="6" t="s">
        <v>80</v>
      </c>
      <c r="D53" s="7">
        <v>1</v>
      </c>
      <c r="E53" s="8" t="s">
        <v>42</v>
      </c>
      <c r="F53" s="116"/>
      <c r="G53" s="116"/>
      <c r="H53" s="3">
        <f>SUM(F53,G53)*D53</f>
        <v>0</v>
      </c>
      <c r="I53" s="44">
        <f>TRUNC(F53*(1+$K$4),2)</f>
        <v>0</v>
      </c>
      <c r="J53" s="44">
        <f>TRUNC(G53*(1+$K$4),2)</f>
        <v>0</v>
      </c>
      <c r="K53" s="10">
        <f>SUM(I53:J53)*D53</f>
        <v>0</v>
      </c>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row>
    <row r="54" spans="1:85" s="11" customFormat="1" ht="51">
      <c r="A54" s="72"/>
      <c r="B54" s="73" t="s">
        <v>81</v>
      </c>
      <c r="C54" s="6" t="s">
        <v>85</v>
      </c>
      <c r="D54" s="7"/>
      <c r="E54" s="8"/>
      <c r="F54" s="76"/>
      <c r="G54" s="76"/>
      <c r="H54" s="3"/>
      <c r="I54" s="44"/>
      <c r="J54" s="44"/>
      <c r="K54" s="10"/>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row>
    <row r="55" spans="1:14" ht="12.75">
      <c r="A55" s="72"/>
      <c r="B55" s="73" t="s">
        <v>83</v>
      </c>
      <c r="C55" s="6" t="s">
        <v>86</v>
      </c>
      <c r="D55" s="7">
        <v>1</v>
      </c>
      <c r="E55" s="8" t="s">
        <v>42</v>
      </c>
      <c r="F55" s="116"/>
      <c r="G55" s="116"/>
      <c r="H55" s="3">
        <f>SUM(F55,G55)*D55</f>
        <v>0</v>
      </c>
      <c r="I55" s="44">
        <f aca="true" t="shared" si="12" ref="I55:J58">TRUNC(F55*(1+$K$4),2)</f>
        <v>0</v>
      </c>
      <c r="J55" s="44">
        <f t="shared" si="12"/>
        <v>0</v>
      </c>
      <c r="K55" s="10">
        <f>SUM(I55:J55)*D55</f>
        <v>0</v>
      </c>
      <c r="L55" s="11"/>
      <c r="M55" s="11"/>
      <c r="N55" s="11"/>
    </row>
    <row r="56" spans="1:14" ht="12.75">
      <c r="A56" s="72"/>
      <c r="B56" s="73" t="s">
        <v>130</v>
      </c>
      <c r="C56" s="6" t="s">
        <v>126</v>
      </c>
      <c r="D56" s="7">
        <v>1</v>
      </c>
      <c r="E56" s="8" t="s">
        <v>42</v>
      </c>
      <c r="F56" s="116"/>
      <c r="G56" s="116"/>
      <c r="H56" s="3">
        <f>SUM(F56,G56)*D56</f>
        <v>0</v>
      </c>
      <c r="I56" s="44">
        <f t="shared" si="12"/>
        <v>0</v>
      </c>
      <c r="J56" s="44">
        <f t="shared" si="12"/>
        <v>0</v>
      </c>
      <c r="K56" s="10">
        <f>SUM(I56:J56)*D56</f>
        <v>0</v>
      </c>
      <c r="L56" s="11"/>
      <c r="M56" s="11"/>
      <c r="N56" s="11"/>
    </row>
    <row r="57" spans="1:14" ht="12.75">
      <c r="A57" s="72"/>
      <c r="B57" s="73" t="s">
        <v>131</v>
      </c>
      <c r="C57" s="6" t="s">
        <v>127</v>
      </c>
      <c r="D57" s="7">
        <v>1</v>
      </c>
      <c r="E57" s="8" t="s">
        <v>42</v>
      </c>
      <c r="F57" s="116"/>
      <c r="G57" s="116"/>
      <c r="H57" s="3">
        <f>SUM(F57,G57)*D57</f>
        <v>0</v>
      </c>
      <c r="I57" s="44">
        <f t="shared" si="12"/>
        <v>0</v>
      </c>
      <c r="J57" s="44">
        <f t="shared" si="12"/>
        <v>0</v>
      </c>
      <c r="K57" s="10">
        <f>SUM(I57:J57)*D57</f>
        <v>0</v>
      </c>
      <c r="L57" s="82"/>
      <c r="M57" s="82"/>
      <c r="N57" s="82"/>
    </row>
    <row r="58" spans="1:14" s="17" customFormat="1" ht="12.75">
      <c r="A58" s="72"/>
      <c r="B58" s="73" t="s">
        <v>132</v>
      </c>
      <c r="C58" s="6" t="s">
        <v>128</v>
      </c>
      <c r="D58" s="7">
        <v>1</v>
      </c>
      <c r="E58" s="8" t="s">
        <v>42</v>
      </c>
      <c r="F58" s="116"/>
      <c r="G58" s="116"/>
      <c r="H58" s="3">
        <f>SUM(F58,G58)*D58</f>
        <v>0</v>
      </c>
      <c r="I58" s="44">
        <f t="shared" si="12"/>
        <v>0</v>
      </c>
      <c r="J58" s="44">
        <f t="shared" si="12"/>
        <v>0</v>
      </c>
      <c r="K58" s="10">
        <f>SUM(I58:J58)*D58</f>
        <v>0</v>
      </c>
      <c r="L58" s="11"/>
      <c r="M58" s="11"/>
      <c r="N58" s="11"/>
    </row>
    <row r="59" spans="1:14" s="17" customFormat="1" ht="12.75">
      <c r="A59" s="72"/>
      <c r="B59" s="73" t="s">
        <v>133</v>
      </c>
      <c r="C59" s="6" t="s">
        <v>129</v>
      </c>
      <c r="D59" s="7">
        <v>1</v>
      </c>
      <c r="E59" s="8" t="s">
        <v>42</v>
      </c>
      <c r="F59" s="116"/>
      <c r="G59" s="116"/>
      <c r="H59" s="3">
        <f>SUM(F59,G59)*D59</f>
        <v>0</v>
      </c>
      <c r="I59" s="44">
        <f>TRUNC(F59*(1+$K$4),2)</f>
        <v>0</v>
      </c>
      <c r="J59" s="44">
        <f>TRUNC(G59*(1+$K$4),2)</f>
        <v>0</v>
      </c>
      <c r="K59" s="10">
        <f>SUM(I59:J59)*D59</f>
        <v>0</v>
      </c>
      <c r="L59" s="11"/>
      <c r="M59" s="11"/>
      <c r="N59" s="11"/>
    </row>
    <row r="60" spans="1:85" s="11" customFormat="1" ht="51">
      <c r="A60" s="72"/>
      <c r="B60" s="73" t="s">
        <v>55</v>
      </c>
      <c r="C60" s="6" t="s">
        <v>84</v>
      </c>
      <c r="D60" s="7"/>
      <c r="E60" s="8"/>
      <c r="F60" s="76"/>
      <c r="G60" s="76"/>
      <c r="H60" s="3"/>
      <c r="I60" s="44"/>
      <c r="J60" s="44"/>
      <c r="K60" s="10"/>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row>
    <row r="61" spans="1:14" s="17" customFormat="1" ht="12.75">
      <c r="A61" s="72"/>
      <c r="B61" s="73" t="s">
        <v>88</v>
      </c>
      <c r="C61" s="6" t="s">
        <v>89</v>
      </c>
      <c r="D61" s="7">
        <v>1</v>
      </c>
      <c r="E61" s="8" t="s">
        <v>42</v>
      </c>
      <c r="F61" s="116"/>
      <c r="G61" s="116"/>
      <c r="H61" s="3">
        <f aca="true" t="shared" si="13" ref="H61:H68">SUM(F61,G61)*D61</f>
        <v>0</v>
      </c>
      <c r="I61" s="44">
        <f aca="true" t="shared" si="14" ref="I61:J68">TRUNC(F61*(1+$K$4),2)</f>
        <v>0</v>
      </c>
      <c r="J61" s="44">
        <f t="shared" si="14"/>
        <v>0</v>
      </c>
      <c r="K61" s="10">
        <f aca="true" t="shared" si="15" ref="K61:K68">SUM(I61:J61)*D61</f>
        <v>0</v>
      </c>
      <c r="L61" s="11"/>
      <c r="M61" s="11"/>
      <c r="N61" s="11"/>
    </row>
    <row r="62" spans="1:14" s="17" customFormat="1" ht="12.75">
      <c r="A62" s="72"/>
      <c r="B62" s="73" t="s">
        <v>119</v>
      </c>
      <c r="C62" s="6" t="s">
        <v>112</v>
      </c>
      <c r="D62" s="7">
        <v>1</v>
      </c>
      <c r="E62" s="8" t="s">
        <v>42</v>
      </c>
      <c r="F62" s="116"/>
      <c r="G62" s="116"/>
      <c r="H62" s="3">
        <f t="shared" si="13"/>
        <v>0</v>
      </c>
      <c r="I62" s="44">
        <f t="shared" si="14"/>
        <v>0</v>
      </c>
      <c r="J62" s="44">
        <f t="shared" si="14"/>
        <v>0</v>
      </c>
      <c r="K62" s="10">
        <f t="shared" si="15"/>
        <v>0</v>
      </c>
      <c r="L62" s="11"/>
      <c r="M62" s="11"/>
      <c r="N62" s="11"/>
    </row>
    <row r="63" spans="1:14" s="17" customFormat="1" ht="12.75">
      <c r="A63" s="72"/>
      <c r="B63" s="73" t="s">
        <v>120</v>
      </c>
      <c r="C63" s="6" t="s">
        <v>113</v>
      </c>
      <c r="D63" s="7">
        <v>1</v>
      </c>
      <c r="E63" s="8" t="s">
        <v>42</v>
      </c>
      <c r="F63" s="116"/>
      <c r="G63" s="116"/>
      <c r="H63" s="3">
        <f t="shared" si="13"/>
        <v>0</v>
      </c>
      <c r="I63" s="44">
        <f t="shared" si="14"/>
        <v>0</v>
      </c>
      <c r="J63" s="44">
        <f t="shared" si="14"/>
        <v>0</v>
      </c>
      <c r="K63" s="10">
        <f t="shared" si="15"/>
        <v>0</v>
      </c>
      <c r="L63" s="11"/>
      <c r="M63" s="11"/>
      <c r="N63" s="11"/>
    </row>
    <row r="64" spans="1:14" s="17" customFormat="1" ht="12.75">
      <c r="A64" s="72"/>
      <c r="B64" s="73" t="s">
        <v>121</v>
      </c>
      <c r="C64" s="6" t="s">
        <v>114</v>
      </c>
      <c r="D64" s="7">
        <v>1</v>
      </c>
      <c r="E64" s="8" t="s">
        <v>42</v>
      </c>
      <c r="F64" s="116"/>
      <c r="G64" s="116"/>
      <c r="H64" s="3">
        <f t="shared" si="13"/>
        <v>0</v>
      </c>
      <c r="I64" s="44">
        <f t="shared" si="14"/>
        <v>0</v>
      </c>
      <c r="J64" s="44">
        <f t="shared" si="14"/>
        <v>0</v>
      </c>
      <c r="K64" s="10">
        <f t="shared" si="15"/>
        <v>0</v>
      </c>
      <c r="L64" s="11"/>
      <c r="M64" s="11"/>
      <c r="N64" s="11"/>
    </row>
    <row r="65" spans="1:14" s="17" customFormat="1" ht="12.75">
      <c r="A65" s="72"/>
      <c r="B65" s="73" t="s">
        <v>122</v>
      </c>
      <c r="C65" s="6" t="s">
        <v>115</v>
      </c>
      <c r="D65" s="7">
        <v>1</v>
      </c>
      <c r="E65" s="8" t="s">
        <v>42</v>
      </c>
      <c r="F65" s="116"/>
      <c r="G65" s="116"/>
      <c r="H65" s="3">
        <f t="shared" si="13"/>
        <v>0</v>
      </c>
      <c r="I65" s="44">
        <f t="shared" si="14"/>
        <v>0</v>
      </c>
      <c r="J65" s="44">
        <f t="shared" si="14"/>
        <v>0</v>
      </c>
      <c r="K65" s="10">
        <f t="shared" si="15"/>
        <v>0</v>
      </c>
      <c r="L65" s="11"/>
      <c r="M65" s="11"/>
      <c r="N65" s="11"/>
    </row>
    <row r="66" spans="1:14" s="17" customFormat="1" ht="12.75">
      <c r="A66" s="72"/>
      <c r="B66" s="73" t="s">
        <v>123</v>
      </c>
      <c r="C66" s="6" t="s">
        <v>116</v>
      </c>
      <c r="D66" s="7">
        <v>1</v>
      </c>
      <c r="E66" s="8" t="s">
        <v>42</v>
      </c>
      <c r="F66" s="116"/>
      <c r="G66" s="116"/>
      <c r="H66" s="3">
        <f t="shared" si="13"/>
        <v>0</v>
      </c>
      <c r="I66" s="44">
        <f t="shared" si="14"/>
        <v>0</v>
      </c>
      <c r="J66" s="44">
        <f t="shared" si="14"/>
        <v>0</v>
      </c>
      <c r="K66" s="10">
        <f t="shared" si="15"/>
        <v>0</v>
      </c>
      <c r="L66" s="77"/>
      <c r="M66" s="11"/>
      <c r="N66" s="11"/>
    </row>
    <row r="67" spans="1:14" ht="12.75">
      <c r="A67" s="72"/>
      <c r="B67" s="73" t="s">
        <v>124</v>
      </c>
      <c r="C67" s="6" t="s">
        <v>117</v>
      </c>
      <c r="D67" s="7">
        <v>1</v>
      </c>
      <c r="E67" s="8" t="s">
        <v>42</v>
      </c>
      <c r="F67" s="116"/>
      <c r="G67" s="116"/>
      <c r="H67" s="3">
        <f t="shared" si="13"/>
        <v>0</v>
      </c>
      <c r="I67" s="44">
        <f t="shared" si="14"/>
        <v>0</v>
      </c>
      <c r="J67" s="44">
        <f t="shared" si="14"/>
        <v>0</v>
      </c>
      <c r="K67" s="10">
        <f t="shared" si="15"/>
        <v>0</v>
      </c>
      <c r="L67" s="22"/>
      <c r="M67" s="18"/>
      <c r="N67" s="17"/>
    </row>
    <row r="68" spans="1:13" ht="12.75">
      <c r="A68" s="72"/>
      <c r="B68" s="73" t="s">
        <v>125</v>
      </c>
      <c r="C68" s="6" t="s">
        <v>118</v>
      </c>
      <c r="D68" s="7">
        <v>1</v>
      </c>
      <c r="E68" s="8" t="s">
        <v>42</v>
      </c>
      <c r="F68" s="116"/>
      <c r="G68" s="116"/>
      <c r="H68" s="3">
        <f t="shared" si="13"/>
        <v>0</v>
      </c>
      <c r="I68" s="44">
        <f t="shared" si="14"/>
        <v>0</v>
      </c>
      <c r="J68" s="44">
        <f t="shared" si="14"/>
        <v>0</v>
      </c>
      <c r="K68" s="10">
        <f t="shared" si="15"/>
        <v>0</v>
      </c>
      <c r="L68" s="22"/>
      <c r="M68" s="20"/>
    </row>
    <row r="69" spans="1:85" s="11" customFormat="1" ht="38.25">
      <c r="A69" s="83"/>
      <c r="B69" s="73" t="s">
        <v>82</v>
      </c>
      <c r="C69" s="6" t="s">
        <v>87</v>
      </c>
      <c r="D69" s="7">
        <v>1</v>
      </c>
      <c r="E69" s="8" t="s">
        <v>42</v>
      </c>
      <c r="F69" s="116"/>
      <c r="G69" s="116"/>
      <c r="H69" s="3">
        <f>SUM(F69,G69)*D69</f>
        <v>0</v>
      </c>
      <c r="I69" s="44">
        <f>TRUNC(F69*(1+$K$4),2)</f>
        <v>0</v>
      </c>
      <c r="J69" s="44">
        <f>TRUNC(G69*(1+$K$4),2)</f>
        <v>0</v>
      </c>
      <c r="K69" s="10">
        <f>SUM(I69:J69)*D69</f>
        <v>0</v>
      </c>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row>
    <row r="70" spans="1:14" ht="25.5">
      <c r="A70" s="84"/>
      <c r="B70" s="73" t="s">
        <v>111</v>
      </c>
      <c r="C70" s="6" t="s">
        <v>110</v>
      </c>
      <c r="D70" s="7">
        <v>4</v>
      </c>
      <c r="E70" s="8" t="s">
        <v>26</v>
      </c>
      <c r="F70" s="117"/>
      <c r="G70" s="117"/>
      <c r="H70" s="3">
        <f>SUM(F70:G70)*D70</f>
        <v>0</v>
      </c>
      <c r="I70" s="44">
        <f>TRUNC(F70*(1+$K$4),2)</f>
        <v>0</v>
      </c>
      <c r="J70" s="44">
        <f>TRUNC(G70*(1+$K$4),2)</f>
        <v>0</v>
      </c>
      <c r="K70" s="10">
        <f>SUM(I70:J70)*D70</f>
        <v>0</v>
      </c>
      <c r="L70" s="19"/>
      <c r="M70" s="20"/>
      <c r="N70" s="20"/>
    </row>
    <row r="71" spans="1:85" s="11" customFormat="1" ht="12.75">
      <c r="A71" s="2"/>
      <c r="B71" s="1">
        <v>6</v>
      </c>
      <c r="C71" s="140" t="s">
        <v>73</v>
      </c>
      <c r="D71" s="141"/>
      <c r="E71" s="141"/>
      <c r="F71" s="141"/>
      <c r="G71" s="141"/>
      <c r="H71" s="141"/>
      <c r="I71" s="141"/>
      <c r="J71" s="141"/>
      <c r="K71" s="14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row>
    <row r="72" spans="1:85" s="129" customFormat="1" ht="25.5">
      <c r="A72" s="120"/>
      <c r="B72" s="121" t="s">
        <v>210</v>
      </c>
      <c r="C72" s="6" t="s">
        <v>238</v>
      </c>
      <c r="D72" s="123">
        <v>1</v>
      </c>
      <c r="E72" s="124" t="s">
        <v>42</v>
      </c>
      <c r="F72" s="116"/>
      <c r="G72" s="116"/>
      <c r="H72" s="125">
        <f>SUM(F72,G72)*D72</f>
        <v>0</v>
      </c>
      <c r="I72" s="126">
        <f>TRUNC(F72*(1+$K$4),2)</f>
        <v>0</v>
      </c>
      <c r="J72" s="126">
        <f>TRUNC(G72*(1+$K$4),2)</f>
        <v>0</v>
      </c>
      <c r="K72" s="127">
        <f>SUM(I72:J72)*D72</f>
        <v>0</v>
      </c>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row>
    <row r="73" spans="1:85" s="11" customFormat="1" ht="38.25">
      <c r="A73" s="72"/>
      <c r="B73" s="121" t="s">
        <v>67</v>
      </c>
      <c r="C73" s="6" t="s">
        <v>90</v>
      </c>
      <c r="D73" s="7">
        <v>1</v>
      </c>
      <c r="E73" s="8" t="s">
        <v>72</v>
      </c>
      <c r="F73" s="75" t="s">
        <v>10</v>
      </c>
      <c r="G73" s="116"/>
      <c r="H73" s="3">
        <f>SUM(F73,G73)*D73</f>
        <v>0</v>
      </c>
      <c r="I73" s="75" t="s">
        <v>10</v>
      </c>
      <c r="J73" s="44">
        <f>TRUNC(G73*(1+$K$4),2)</f>
        <v>0</v>
      </c>
      <c r="K73" s="10">
        <f>SUM(I73:J73)*D73</f>
        <v>0</v>
      </c>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row>
    <row r="74" spans="1:85" s="11" customFormat="1" ht="12.75">
      <c r="A74" s="72"/>
      <c r="B74" s="121" t="s">
        <v>68</v>
      </c>
      <c r="C74" s="6" t="s">
        <v>70</v>
      </c>
      <c r="D74" s="7">
        <v>218</v>
      </c>
      <c r="E74" s="8" t="s">
        <v>26</v>
      </c>
      <c r="F74" s="116"/>
      <c r="G74" s="116"/>
      <c r="H74" s="3">
        <f>SUM(F74,G74)*D74</f>
        <v>0</v>
      </c>
      <c r="I74" s="44">
        <f>TRUNC(F74*(1+$K$4),2)</f>
        <v>0</v>
      </c>
      <c r="J74" s="44">
        <f>TRUNC(G74*(1+$K$4),2)</f>
        <v>0</v>
      </c>
      <c r="K74" s="10">
        <f>SUM(I74:J74)*D74</f>
        <v>0</v>
      </c>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row>
    <row r="75" spans="1:85" ht="12.75">
      <c r="A75" s="72"/>
      <c r="B75" s="121" t="s">
        <v>69</v>
      </c>
      <c r="C75" s="6" t="s">
        <v>71</v>
      </c>
      <c r="D75" s="7">
        <v>218</v>
      </c>
      <c r="E75" s="8" t="s">
        <v>26</v>
      </c>
      <c r="F75" s="116"/>
      <c r="G75" s="116"/>
      <c r="H75" s="3">
        <f>SUM(F75,G75)*D75</f>
        <v>0</v>
      </c>
      <c r="I75" s="44">
        <f>TRUNC(F75*(1+$K$4),2)</f>
        <v>0</v>
      </c>
      <c r="J75" s="44">
        <f>TRUNC(G75*(1+$K$4),2)</f>
        <v>0</v>
      </c>
      <c r="K75" s="10">
        <f>SUM(I75:J75)*D75</f>
        <v>0</v>
      </c>
      <c r="L75" s="11"/>
      <c r="M75" s="11"/>
      <c r="N75" s="11"/>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row>
    <row r="76" spans="1:85" ht="12.75">
      <c r="A76" s="133"/>
      <c r="B76" s="134"/>
      <c r="C76" s="135" t="s">
        <v>99</v>
      </c>
      <c r="D76" s="136"/>
      <c r="E76" s="137"/>
      <c r="F76" s="138">
        <f>SUMPRODUCT(D17:D75,F17:F75)</f>
        <v>0</v>
      </c>
      <c r="G76" s="138">
        <f>SUMPRODUCT(D17:D75,G17:G75)</f>
        <v>0</v>
      </c>
      <c r="H76" s="138">
        <f>SUM(H17:H75)</f>
        <v>0</v>
      </c>
      <c r="I76" s="138">
        <f>SUMPRODUCT(D17:D75,I17:I75)</f>
        <v>0</v>
      </c>
      <c r="J76" s="138">
        <f>SUMPRODUCT(D17:D75,J17:J75)</f>
        <v>0</v>
      </c>
      <c r="K76" s="139">
        <f>SUM(K17:K75)</f>
        <v>0</v>
      </c>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row>
    <row r="77" spans="1:11" s="129" customFormat="1" ht="12.75">
      <c r="A77" s="131"/>
      <c r="B77" s="132" t="s">
        <v>240</v>
      </c>
      <c r="C77" s="143" t="s">
        <v>241</v>
      </c>
      <c r="D77" s="144"/>
      <c r="E77" s="144"/>
      <c r="F77" s="144"/>
      <c r="G77" s="144"/>
      <c r="H77" s="144"/>
      <c r="I77" s="144"/>
      <c r="J77" s="144"/>
      <c r="K77" s="145"/>
    </row>
    <row r="78" spans="1:14" s="26" customFormat="1" ht="12.75">
      <c r="A78" s="2"/>
      <c r="B78" s="24">
        <v>1</v>
      </c>
      <c r="C78" s="140" t="s">
        <v>136</v>
      </c>
      <c r="D78" s="141"/>
      <c r="E78" s="141"/>
      <c r="F78" s="141"/>
      <c r="G78" s="141"/>
      <c r="H78" s="141"/>
      <c r="I78" s="141"/>
      <c r="J78" s="141"/>
      <c r="K78" s="142"/>
      <c r="L78" s="25"/>
      <c r="M78" s="25"/>
      <c r="N78" s="25"/>
    </row>
    <row r="79" spans="1:14" s="11" customFormat="1" ht="12.75">
      <c r="A79" s="46"/>
      <c r="B79" s="27" t="s">
        <v>25</v>
      </c>
      <c r="C79" s="88" t="s">
        <v>137</v>
      </c>
      <c r="D79" s="89">
        <v>50</v>
      </c>
      <c r="E79" s="90" t="s">
        <v>11</v>
      </c>
      <c r="F79" s="39"/>
      <c r="G79" s="39"/>
      <c r="H79" s="43">
        <f>SUM(F79,G79)*D79</f>
        <v>0</v>
      </c>
      <c r="I79" s="92">
        <f aca="true" t="shared" si="16" ref="I79:J86">TRUNC(F79*(1+$K$4),2)</f>
        <v>0</v>
      </c>
      <c r="J79" s="92">
        <f t="shared" si="16"/>
        <v>0</v>
      </c>
      <c r="K79" s="93">
        <f aca="true" t="shared" si="17" ref="K79:K84">SUM(I79:J79)*D79</f>
        <v>0</v>
      </c>
      <c r="L79" s="25"/>
      <c r="M79" s="25"/>
      <c r="N79" s="25"/>
    </row>
    <row r="80" spans="1:14" s="11" customFormat="1" ht="12.75">
      <c r="A80" s="46"/>
      <c r="B80" s="27" t="s">
        <v>27</v>
      </c>
      <c r="C80" s="28" t="s">
        <v>138</v>
      </c>
      <c r="D80" s="29">
        <v>10</v>
      </c>
      <c r="E80" s="30" t="s">
        <v>11</v>
      </c>
      <c r="F80" s="39"/>
      <c r="G80" s="39"/>
      <c r="H80" s="43">
        <f>SUM(F80:G80)*D80</f>
        <v>0</v>
      </c>
      <c r="I80" s="44">
        <f t="shared" si="16"/>
        <v>0</v>
      </c>
      <c r="J80" s="44">
        <f t="shared" si="16"/>
        <v>0</v>
      </c>
      <c r="K80" s="10">
        <f t="shared" si="17"/>
        <v>0</v>
      </c>
      <c r="L80" s="25"/>
      <c r="M80" s="25"/>
      <c r="N80" s="25"/>
    </row>
    <row r="81" spans="1:14" s="11" customFormat="1" ht="12.75">
      <c r="A81" s="46"/>
      <c r="B81" s="27" t="s">
        <v>28</v>
      </c>
      <c r="C81" s="28" t="s">
        <v>139</v>
      </c>
      <c r="D81" s="29">
        <v>4</v>
      </c>
      <c r="E81" s="94" t="s">
        <v>97</v>
      </c>
      <c r="F81" s="39"/>
      <c r="G81" s="39"/>
      <c r="H81" s="43">
        <f>SUM(F81:G81)*D81</f>
        <v>0</v>
      </c>
      <c r="I81" s="44">
        <f t="shared" si="16"/>
        <v>0</v>
      </c>
      <c r="J81" s="44">
        <f t="shared" si="16"/>
        <v>0</v>
      </c>
      <c r="K81" s="10">
        <f t="shared" si="17"/>
        <v>0</v>
      </c>
      <c r="L81" s="25"/>
      <c r="M81" s="25"/>
      <c r="N81" s="25"/>
    </row>
    <row r="82" spans="1:14" s="11" customFormat="1" ht="12.75">
      <c r="A82" s="46"/>
      <c r="B82" s="27" t="s">
        <v>29</v>
      </c>
      <c r="C82" s="28" t="s">
        <v>140</v>
      </c>
      <c r="D82" s="29">
        <v>2</v>
      </c>
      <c r="E82" s="94" t="s">
        <v>97</v>
      </c>
      <c r="F82" s="39"/>
      <c r="G82" s="39"/>
      <c r="H82" s="43">
        <f>SUM(F82:G82)*D82</f>
        <v>0</v>
      </c>
      <c r="I82" s="44">
        <f t="shared" si="16"/>
        <v>0</v>
      </c>
      <c r="J82" s="44">
        <f t="shared" si="16"/>
        <v>0</v>
      </c>
      <c r="K82" s="10">
        <f t="shared" si="17"/>
        <v>0</v>
      </c>
      <c r="L82" s="25"/>
      <c r="M82" s="25"/>
      <c r="N82" s="25"/>
    </row>
    <row r="83" spans="1:14" s="11" customFormat="1" ht="25.5">
      <c r="A83" s="46"/>
      <c r="B83" s="27" t="s">
        <v>45</v>
      </c>
      <c r="C83" s="28" t="s">
        <v>141</v>
      </c>
      <c r="D83" s="29">
        <v>1</v>
      </c>
      <c r="E83" s="94" t="s">
        <v>97</v>
      </c>
      <c r="F83" s="39"/>
      <c r="G83" s="39"/>
      <c r="H83" s="43">
        <f>SUM(F83:G83)*D83</f>
        <v>0</v>
      </c>
      <c r="I83" s="44">
        <f t="shared" si="16"/>
        <v>0</v>
      </c>
      <c r="J83" s="44">
        <f t="shared" si="16"/>
        <v>0</v>
      </c>
      <c r="K83" s="10">
        <f t="shared" si="17"/>
        <v>0</v>
      </c>
      <c r="L83" s="25"/>
      <c r="M83" s="25"/>
      <c r="N83" s="25"/>
    </row>
    <row r="84" spans="1:14" s="11" customFormat="1" ht="12.75">
      <c r="A84" s="46"/>
      <c r="B84" s="27" t="s">
        <v>30</v>
      </c>
      <c r="C84" s="28" t="s">
        <v>142</v>
      </c>
      <c r="D84" s="29">
        <v>1</v>
      </c>
      <c r="E84" s="94" t="s">
        <v>97</v>
      </c>
      <c r="F84" s="39"/>
      <c r="G84" s="39"/>
      <c r="H84" s="43">
        <f>SUM(F84:G84)*D84</f>
        <v>0</v>
      </c>
      <c r="I84" s="44">
        <f t="shared" si="16"/>
        <v>0</v>
      </c>
      <c r="J84" s="44">
        <f t="shared" si="16"/>
        <v>0</v>
      </c>
      <c r="K84" s="10">
        <f t="shared" si="17"/>
        <v>0</v>
      </c>
      <c r="L84" s="25"/>
      <c r="M84" s="25"/>
      <c r="N84" s="25"/>
    </row>
    <row r="85" spans="1:14" s="21" customFormat="1" ht="12.75">
      <c r="A85" s="46"/>
      <c r="B85" s="27" t="s">
        <v>31</v>
      </c>
      <c r="C85" s="28" t="s">
        <v>143</v>
      </c>
      <c r="D85" s="31">
        <v>1</v>
      </c>
      <c r="E85" s="32" t="s">
        <v>11</v>
      </c>
      <c r="F85" s="39"/>
      <c r="G85" s="39"/>
      <c r="H85" s="43">
        <f>SUM(F85,G85)*D85</f>
        <v>0</v>
      </c>
      <c r="I85" s="95">
        <f t="shared" si="16"/>
        <v>0</v>
      </c>
      <c r="J85" s="95">
        <f t="shared" si="16"/>
        <v>0</v>
      </c>
      <c r="K85" s="96">
        <f>SUM(I85:J85)*D85</f>
        <v>0</v>
      </c>
      <c r="L85" s="25"/>
      <c r="M85" s="25"/>
      <c r="N85" s="25"/>
    </row>
    <row r="86" spans="1:14" s="11" customFormat="1" ht="12.75">
      <c r="A86" s="97"/>
      <c r="B86" s="27" t="s">
        <v>66</v>
      </c>
      <c r="C86" s="28" t="s">
        <v>144</v>
      </c>
      <c r="D86" s="31">
        <v>1</v>
      </c>
      <c r="E86" s="32" t="s">
        <v>97</v>
      </c>
      <c r="F86" s="39"/>
      <c r="G86" s="39"/>
      <c r="H86" s="43">
        <f>SUM(F86:G86)*D86</f>
        <v>0</v>
      </c>
      <c r="I86" s="95">
        <f t="shared" si="16"/>
        <v>0</v>
      </c>
      <c r="J86" s="95">
        <f t="shared" si="16"/>
        <v>0</v>
      </c>
      <c r="K86" s="96">
        <f>SUM(I86:J86)*D86</f>
        <v>0</v>
      </c>
      <c r="L86" s="25"/>
      <c r="M86" s="25"/>
      <c r="N86" s="25"/>
    </row>
    <row r="87" spans="1:14" s="11" customFormat="1" ht="12.75">
      <c r="A87" s="2"/>
      <c r="B87" s="24">
        <v>2</v>
      </c>
      <c r="C87" s="140" t="s">
        <v>145</v>
      </c>
      <c r="D87" s="141"/>
      <c r="E87" s="141"/>
      <c r="F87" s="141"/>
      <c r="G87" s="141"/>
      <c r="H87" s="141"/>
      <c r="I87" s="141"/>
      <c r="J87" s="141"/>
      <c r="K87" s="142"/>
      <c r="L87" s="25"/>
      <c r="M87" s="25"/>
      <c r="N87" s="25"/>
    </row>
    <row r="88" spans="1:14" s="11" customFormat="1" ht="12.75">
      <c r="A88" s="46"/>
      <c r="B88" s="27" t="s">
        <v>20</v>
      </c>
      <c r="C88" s="28" t="s">
        <v>146</v>
      </c>
      <c r="D88" s="29">
        <v>35</v>
      </c>
      <c r="E88" s="94" t="s">
        <v>11</v>
      </c>
      <c r="F88" s="39"/>
      <c r="G88" s="39"/>
      <c r="H88" s="43">
        <f aca="true" t="shared" si="18" ref="H88:H96">SUM(F88:G88)*D88</f>
        <v>0</v>
      </c>
      <c r="I88" s="44">
        <f aca="true" t="shared" si="19" ref="I88:J101">TRUNC(F88*(1+$K$4),2)</f>
        <v>0</v>
      </c>
      <c r="J88" s="44">
        <f t="shared" si="19"/>
        <v>0</v>
      </c>
      <c r="K88" s="10">
        <f>SUM(I88:J88)*D88</f>
        <v>0</v>
      </c>
      <c r="L88" s="25"/>
      <c r="M88" s="25"/>
      <c r="N88" s="25"/>
    </row>
    <row r="89" spans="1:14" s="11" customFormat="1" ht="12.75">
      <c r="A89" s="46"/>
      <c r="B89" s="27" t="s">
        <v>21</v>
      </c>
      <c r="C89" s="28" t="s">
        <v>147</v>
      </c>
      <c r="D89" s="29">
        <v>11</v>
      </c>
      <c r="E89" s="94" t="s">
        <v>97</v>
      </c>
      <c r="F89" s="39"/>
      <c r="G89" s="39"/>
      <c r="H89" s="43">
        <f t="shared" si="18"/>
        <v>0</v>
      </c>
      <c r="I89" s="44">
        <f t="shared" si="19"/>
        <v>0</v>
      </c>
      <c r="J89" s="44">
        <f t="shared" si="19"/>
        <v>0</v>
      </c>
      <c r="K89" s="10">
        <f aca="true" t="shared" si="20" ref="K89:K101">SUM(I89:J89)*D89</f>
        <v>0</v>
      </c>
      <c r="L89" s="25"/>
      <c r="M89" s="25"/>
      <c r="N89" s="25"/>
    </row>
    <row r="90" spans="1:14" s="11" customFormat="1" ht="12.75">
      <c r="A90" s="46"/>
      <c r="B90" s="27" t="s">
        <v>37</v>
      </c>
      <c r="C90" s="28" t="s">
        <v>148</v>
      </c>
      <c r="D90" s="29">
        <v>11</v>
      </c>
      <c r="E90" s="94" t="s">
        <v>11</v>
      </c>
      <c r="F90" s="39"/>
      <c r="G90" s="39"/>
      <c r="H90" s="43">
        <f t="shared" si="18"/>
        <v>0</v>
      </c>
      <c r="I90" s="44">
        <f t="shared" si="19"/>
        <v>0</v>
      </c>
      <c r="J90" s="44">
        <f t="shared" si="19"/>
        <v>0</v>
      </c>
      <c r="K90" s="10">
        <f t="shared" si="20"/>
        <v>0</v>
      </c>
      <c r="L90" s="25"/>
      <c r="M90" s="25"/>
      <c r="N90" s="25"/>
    </row>
    <row r="91" spans="1:14" s="11" customFormat="1" ht="12.75">
      <c r="A91" s="98"/>
      <c r="B91" s="27" t="s">
        <v>38</v>
      </c>
      <c r="C91" s="88" t="s">
        <v>98</v>
      </c>
      <c r="D91" s="89">
        <v>11</v>
      </c>
      <c r="E91" s="94" t="s">
        <v>97</v>
      </c>
      <c r="F91" s="39"/>
      <c r="G91" s="39"/>
      <c r="H91" s="43">
        <f>SUM(F91:G91)*D91</f>
        <v>0</v>
      </c>
      <c r="I91" s="44">
        <f>TRUNC(F91*(1+$K$4),2)</f>
        <v>0</v>
      </c>
      <c r="J91" s="44">
        <f>TRUNC(G91*(1+$K$4),2)</f>
        <v>0</v>
      </c>
      <c r="K91" s="10">
        <f>SUM(I91:J91)*D91</f>
        <v>0</v>
      </c>
      <c r="L91" s="25"/>
      <c r="M91" s="25"/>
      <c r="N91" s="25"/>
    </row>
    <row r="92" spans="1:14" s="11" customFormat="1" ht="12.75">
      <c r="A92" s="46"/>
      <c r="B92" s="27" t="s">
        <v>39</v>
      </c>
      <c r="C92" s="28" t="s">
        <v>149</v>
      </c>
      <c r="D92" s="29">
        <v>200</v>
      </c>
      <c r="E92" s="94" t="s">
        <v>11</v>
      </c>
      <c r="F92" s="39"/>
      <c r="G92" s="39"/>
      <c r="H92" s="43">
        <f t="shared" si="18"/>
        <v>0</v>
      </c>
      <c r="I92" s="44">
        <f t="shared" si="19"/>
        <v>0</v>
      </c>
      <c r="J92" s="44">
        <f t="shared" si="19"/>
        <v>0</v>
      </c>
      <c r="K92" s="10">
        <f t="shared" si="20"/>
        <v>0</v>
      </c>
      <c r="L92" s="25"/>
      <c r="M92" s="25"/>
      <c r="N92" s="25"/>
    </row>
    <row r="93" spans="1:14" s="11" customFormat="1" ht="12.75">
      <c r="A93" s="46"/>
      <c r="B93" s="27" t="s">
        <v>46</v>
      </c>
      <c r="C93" s="88" t="s">
        <v>137</v>
      </c>
      <c r="D93" s="29">
        <v>200</v>
      </c>
      <c r="E93" s="30" t="s">
        <v>11</v>
      </c>
      <c r="F93" s="39"/>
      <c r="G93" s="39"/>
      <c r="H93" s="43">
        <f t="shared" si="18"/>
        <v>0</v>
      </c>
      <c r="I93" s="44">
        <f t="shared" si="19"/>
        <v>0</v>
      </c>
      <c r="J93" s="44">
        <f t="shared" si="19"/>
        <v>0</v>
      </c>
      <c r="K93" s="10">
        <f t="shared" si="20"/>
        <v>0</v>
      </c>
      <c r="L93" s="25"/>
      <c r="M93" s="25"/>
      <c r="N93" s="25"/>
    </row>
    <row r="94" spans="1:14" s="11" customFormat="1" ht="12.75">
      <c r="A94" s="46"/>
      <c r="B94" s="27" t="s">
        <v>47</v>
      </c>
      <c r="C94" s="28" t="s">
        <v>143</v>
      </c>
      <c r="D94" s="29">
        <v>6</v>
      </c>
      <c r="E94" s="30" t="s">
        <v>11</v>
      </c>
      <c r="F94" s="39"/>
      <c r="G94" s="39"/>
      <c r="H94" s="43">
        <f t="shared" si="18"/>
        <v>0</v>
      </c>
      <c r="I94" s="44">
        <f t="shared" si="19"/>
        <v>0</v>
      </c>
      <c r="J94" s="44">
        <f t="shared" si="19"/>
        <v>0</v>
      </c>
      <c r="K94" s="10">
        <f t="shared" si="20"/>
        <v>0</v>
      </c>
      <c r="L94" s="25"/>
      <c r="M94" s="25"/>
      <c r="N94" s="25"/>
    </row>
    <row r="95" spans="1:14" s="11" customFormat="1" ht="51">
      <c r="A95" s="46"/>
      <c r="B95" s="27" t="s">
        <v>48</v>
      </c>
      <c r="C95" s="88" t="s">
        <v>150</v>
      </c>
      <c r="D95" s="29">
        <v>22</v>
      </c>
      <c r="E95" s="94" t="s">
        <v>97</v>
      </c>
      <c r="F95" s="39"/>
      <c r="G95" s="39"/>
      <c r="H95" s="43">
        <f t="shared" si="18"/>
        <v>0</v>
      </c>
      <c r="I95" s="44">
        <f t="shared" si="19"/>
        <v>0</v>
      </c>
      <c r="J95" s="44">
        <f t="shared" si="19"/>
        <v>0</v>
      </c>
      <c r="K95" s="10">
        <f t="shared" si="20"/>
        <v>0</v>
      </c>
      <c r="L95" s="25"/>
      <c r="M95" s="25"/>
      <c r="N95" s="25"/>
    </row>
    <row r="96" spans="1:14" s="26" customFormat="1" ht="43.5" customHeight="1">
      <c r="A96" s="46"/>
      <c r="B96" s="27" t="s">
        <v>49</v>
      </c>
      <c r="C96" s="88" t="s">
        <v>151</v>
      </c>
      <c r="D96" s="29">
        <v>22</v>
      </c>
      <c r="E96" s="94" t="s">
        <v>97</v>
      </c>
      <c r="F96" s="39"/>
      <c r="G96" s="39"/>
      <c r="H96" s="43">
        <f t="shared" si="18"/>
        <v>0</v>
      </c>
      <c r="I96" s="44">
        <f t="shared" si="19"/>
        <v>0</v>
      </c>
      <c r="J96" s="44">
        <f t="shared" si="19"/>
        <v>0</v>
      </c>
      <c r="K96" s="10">
        <f t="shared" si="20"/>
        <v>0</v>
      </c>
      <c r="L96" s="25"/>
      <c r="M96" s="25"/>
      <c r="N96" s="25"/>
    </row>
    <row r="97" spans="1:14" s="11" customFormat="1" ht="12.75">
      <c r="A97" s="99"/>
      <c r="B97" s="27" t="s">
        <v>50</v>
      </c>
      <c r="C97" s="88" t="s">
        <v>152</v>
      </c>
      <c r="D97" s="89">
        <v>11</v>
      </c>
      <c r="E97" s="32" t="s">
        <v>97</v>
      </c>
      <c r="F97" s="39"/>
      <c r="G97" s="39"/>
      <c r="H97" s="43">
        <f>(F97+G97)*D97</f>
        <v>0</v>
      </c>
      <c r="I97" s="95">
        <f t="shared" si="19"/>
        <v>0</v>
      </c>
      <c r="J97" s="95">
        <f t="shared" si="19"/>
        <v>0</v>
      </c>
      <c r="K97" s="96">
        <f t="shared" si="20"/>
        <v>0</v>
      </c>
      <c r="L97" s="25"/>
      <c r="M97" s="25"/>
      <c r="N97" s="25"/>
    </row>
    <row r="98" spans="1:14" s="11" customFormat="1" ht="12.75">
      <c r="A98" s="99"/>
      <c r="B98" s="27" t="s">
        <v>51</v>
      </c>
      <c r="C98" s="88" t="s">
        <v>153</v>
      </c>
      <c r="D98" s="89">
        <v>11</v>
      </c>
      <c r="E98" s="32" t="s">
        <v>97</v>
      </c>
      <c r="F98" s="39"/>
      <c r="G98" s="39"/>
      <c r="H98" s="43">
        <f>(F98+G98)*D98</f>
        <v>0</v>
      </c>
      <c r="I98" s="95">
        <f t="shared" si="19"/>
        <v>0</v>
      </c>
      <c r="J98" s="95">
        <f t="shared" si="19"/>
        <v>0</v>
      </c>
      <c r="K98" s="96">
        <f t="shared" si="20"/>
        <v>0</v>
      </c>
      <c r="L98" s="25"/>
      <c r="M98" s="25"/>
      <c r="N98" s="25"/>
    </row>
    <row r="99" spans="1:14" s="11" customFormat="1" ht="12.75">
      <c r="A99" s="99"/>
      <c r="B99" s="27" t="s">
        <v>91</v>
      </c>
      <c r="C99" s="88" t="s">
        <v>154</v>
      </c>
      <c r="D99" s="89">
        <v>35</v>
      </c>
      <c r="E99" s="90" t="s">
        <v>11</v>
      </c>
      <c r="F99" s="39"/>
      <c r="G99" s="39"/>
      <c r="H99" s="43">
        <f>SUM(F99:G99)*D99</f>
        <v>0</v>
      </c>
      <c r="I99" s="95">
        <f t="shared" si="19"/>
        <v>0</v>
      </c>
      <c r="J99" s="95">
        <f t="shared" si="19"/>
        <v>0</v>
      </c>
      <c r="K99" s="96">
        <f t="shared" si="20"/>
        <v>0</v>
      </c>
      <c r="L99" s="25"/>
      <c r="M99" s="25"/>
      <c r="N99" s="25"/>
    </row>
    <row r="100" spans="1:14" s="21" customFormat="1" ht="12.75">
      <c r="A100" s="99"/>
      <c r="B100" s="27" t="s">
        <v>92</v>
      </c>
      <c r="C100" s="88" t="s">
        <v>155</v>
      </c>
      <c r="D100" s="89">
        <v>11</v>
      </c>
      <c r="E100" s="32" t="s">
        <v>97</v>
      </c>
      <c r="F100" s="39"/>
      <c r="G100" s="39"/>
      <c r="H100" s="43">
        <f>SUM(F100:G100)*D100</f>
        <v>0</v>
      </c>
      <c r="I100" s="95">
        <f t="shared" si="19"/>
        <v>0</v>
      </c>
      <c r="J100" s="95">
        <f t="shared" si="19"/>
        <v>0</v>
      </c>
      <c r="K100" s="96">
        <f t="shared" si="20"/>
        <v>0</v>
      </c>
      <c r="L100" s="25"/>
      <c r="M100" s="25"/>
      <c r="N100" s="25"/>
    </row>
    <row r="101" spans="1:14" s="33" customFormat="1" ht="12.75">
      <c r="A101" s="46"/>
      <c r="B101" s="27" t="s">
        <v>95</v>
      </c>
      <c r="C101" s="28" t="s">
        <v>156</v>
      </c>
      <c r="D101" s="29">
        <v>10</v>
      </c>
      <c r="E101" s="94" t="s">
        <v>11</v>
      </c>
      <c r="F101" s="39"/>
      <c r="G101" s="39"/>
      <c r="H101" s="43">
        <f>SUM(F101:G101)*D101</f>
        <v>0</v>
      </c>
      <c r="I101" s="44">
        <f t="shared" si="19"/>
        <v>0</v>
      </c>
      <c r="J101" s="44">
        <f t="shared" si="19"/>
        <v>0</v>
      </c>
      <c r="K101" s="10">
        <f t="shared" si="20"/>
        <v>0</v>
      </c>
      <c r="L101" s="25"/>
      <c r="M101" s="25"/>
      <c r="N101" s="25"/>
    </row>
    <row r="102" spans="1:14" s="11" customFormat="1" ht="12.75">
      <c r="A102" s="2"/>
      <c r="B102" s="24">
        <v>3</v>
      </c>
      <c r="C102" s="140" t="s">
        <v>157</v>
      </c>
      <c r="D102" s="141"/>
      <c r="E102" s="141"/>
      <c r="F102" s="141"/>
      <c r="G102" s="141"/>
      <c r="H102" s="141"/>
      <c r="I102" s="141"/>
      <c r="J102" s="141"/>
      <c r="K102" s="142"/>
      <c r="L102" s="25"/>
      <c r="M102" s="25"/>
      <c r="N102" s="25"/>
    </row>
    <row r="103" spans="1:14" s="11" customFormat="1" ht="12.75">
      <c r="A103" s="97"/>
      <c r="B103" s="41" t="s">
        <v>41</v>
      </c>
      <c r="C103" s="100" t="s">
        <v>158</v>
      </c>
      <c r="D103" s="42">
        <v>50</v>
      </c>
      <c r="E103" s="94" t="s">
        <v>11</v>
      </c>
      <c r="F103" s="39"/>
      <c r="G103" s="39"/>
      <c r="H103" s="43">
        <f>(F103+G103)*D103</f>
        <v>0</v>
      </c>
      <c r="I103" s="95">
        <f aca="true" t="shared" si="21" ref="I103:J118">TRUNC(F103*(1+$K$4),2)</f>
        <v>0</v>
      </c>
      <c r="J103" s="95">
        <f t="shared" si="21"/>
        <v>0</v>
      </c>
      <c r="K103" s="96">
        <f aca="true" t="shared" si="22" ref="K103:K122">SUM(I103:J103)*D103</f>
        <v>0</v>
      </c>
      <c r="L103" s="25"/>
      <c r="M103" s="25"/>
      <c r="N103" s="25"/>
    </row>
    <row r="104" spans="1:14" s="26" customFormat="1" ht="25.5">
      <c r="A104" s="97"/>
      <c r="B104" s="41" t="s">
        <v>36</v>
      </c>
      <c r="C104" s="100" t="s">
        <v>159</v>
      </c>
      <c r="D104" s="42">
        <v>100</v>
      </c>
      <c r="E104" s="94" t="s">
        <v>11</v>
      </c>
      <c r="F104" s="39"/>
      <c r="G104" s="39"/>
      <c r="H104" s="43">
        <f>(F104+G104)*D104</f>
        <v>0</v>
      </c>
      <c r="I104" s="95">
        <f t="shared" si="21"/>
        <v>0</v>
      </c>
      <c r="J104" s="95">
        <f t="shared" si="21"/>
        <v>0</v>
      </c>
      <c r="K104" s="96">
        <f t="shared" si="22"/>
        <v>0</v>
      </c>
      <c r="L104" s="25"/>
      <c r="M104" s="25"/>
      <c r="N104" s="25"/>
    </row>
    <row r="105" spans="1:20" s="11" customFormat="1" ht="38.25">
      <c r="A105" s="97"/>
      <c r="B105" s="41" t="s">
        <v>43</v>
      </c>
      <c r="C105" s="88" t="s">
        <v>160</v>
      </c>
      <c r="D105" s="42">
        <v>4</v>
      </c>
      <c r="E105" s="32" t="s">
        <v>97</v>
      </c>
      <c r="F105" s="39"/>
      <c r="G105" s="39"/>
      <c r="H105" s="43">
        <f>SUM(F105:G105)*D105</f>
        <v>0</v>
      </c>
      <c r="I105" s="95">
        <f t="shared" si="21"/>
        <v>0</v>
      </c>
      <c r="J105" s="95">
        <f t="shared" si="21"/>
        <v>0</v>
      </c>
      <c r="K105" s="96">
        <f t="shared" si="22"/>
        <v>0</v>
      </c>
      <c r="L105" s="25"/>
      <c r="M105" s="25"/>
      <c r="N105" s="25"/>
      <c r="O105" s="34"/>
      <c r="P105" s="34"/>
      <c r="Q105" s="34"/>
      <c r="R105" s="34"/>
      <c r="S105" s="34"/>
      <c r="T105" s="34"/>
    </row>
    <row r="106" spans="1:20" s="11" customFormat="1" ht="12.75">
      <c r="A106" s="97"/>
      <c r="B106" s="41" t="s">
        <v>161</v>
      </c>
      <c r="C106" s="41" t="s">
        <v>98</v>
      </c>
      <c r="D106" s="42">
        <v>4</v>
      </c>
      <c r="E106" s="32" t="s">
        <v>97</v>
      </c>
      <c r="F106" s="39"/>
      <c r="G106" s="39"/>
      <c r="H106" s="43">
        <f>(F106+G106)*D106</f>
        <v>0</v>
      </c>
      <c r="I106" s="95">
        <f t="shared" si="21"/>
        <v>0</v>
      </c>
      <c r="J106" s="95">
        <f t="shared" si="21"/>
        <v>0</v>
      </c>
      <c r="K106" s="96">
        <f t="shared" si="22"/>
        <v>0</v>
      </c>
      <c r="L106" s="25"/>
      <c r="M106" s="25"/>
      <c r="N106" s="25"/>
      <c r="O106" s="34"/>
      <c r="P106" s="34"/>
      <c r="Q106" s="34"/>
      <c r="R106" s="34"/>
      <c r="S106" s="34"/>
      <c r="T106" s="34"/>
    </row>
    <row r="107" spans="1:20" s="11" customFormat="1" ht="12.75">
      <c r="A107" s="97"/>
      <c r="B107" s="41" t="s">
        <v>59</v>
      </c>
      <c r="C107" s="41" t="s">
        <v>162</v>
      </c>
      <c r="D107" s="42">
        <v>2</v>
      </c>
      <c r="E107" s="32" t="s">
        <v>97</v>
      </c>
      <c r="F107" s="39"/>
      <c r="G107" s="39"/>
      <c r="H107" s="43">
        <f>(F107+G107)*D107</f>
        <v>0</v>
      </c>
      <c r="I107" s="95">
        <f t="shared" si="21"/>
        <v>0</v>
      </c>
      <c r="J107" s="95">
        <f t="shared" si="21"/>
        <v>0</v>
      </c>
      <c r="K107" s="96">
        <f t="shared" si="22"/>
        <v>0</v>
      </c>
      <c r="L107" s="25"/>
      <c r="M107" s="25"/>
      <c r="N107" s="25"/>
      <c r="O107" s="34"/>
      <c r="P107" s="34"/>
      <c r="Q107" s="34"/>
      <c r="R107" s="34"/>
      <c r="S107" s="34"/>
      <c r="T107" s="34"/>
    </row>
    <row r="108" spans="1:20" s="11" customFormat="1" ht="12.75">
      <c r="A108" s="46"/>
      <c r="B108" s="41" t="s">
        <v>60</v>
      </c>
      <c r="C108" s="28" t="s">
        <v>143</v>
      </c>
      <c r="D108" s="31">
        <v>7</v>
      </c>
      <c r="E108" s="32" t="s">
        <v>11</v>
      </c>
      <c r="F108" s="39"/>
      <c r="G108" s="39"/>
      <c r="H108" s="43">
        <f>SUM(F108,G108)*D108</f>
        <v>0</v>
      </c>
      <c r="I108" s="95">
        <f t="shared" si="21"/>
        <v>0</v>
      </c>
      <c r="J108" s="95">
        <f t="shared" si="21"/>
        <v>0</v>
      </c>
      <c r="K108" s="96">
        <f t="shared" si="22"/>
        <v>0</v>
      </c>
      <c r="L108" s="25"/>
      <c r="M108" s="25"/>
      <c r="N108" s="25"/>
      <c r="O108" s="34"/>
      <c r="P108" s="34"/>
      <c r="Q108" s="34"/>
      <c r="R108" s="34"/>
      <c r="S108" s="34"/>
      <c r="T108" s="34"/>
    </row>
    <row r="109" spans="1:20" s="11" customFormat="1" ht="12.75">
      <c r="A109" s="99"/>
      <c r="B109" s="41" t="s">
        <v>163</v>
      </c>
      <c r="C109" s="28" t="s">
        <v>164</v>
      </c>
      <c r="D109" s="31">
        <v>1</v>
      </c>
      <c r="E109" s="32" t="s">
        <v>97</v>
      </c>
      <c r="F109" s="39"/>
      <c r="G109" s="39"/>
      <c r="H109" s="43">
        <f>SUM(F109,G109)*D109</f>
        <v>0</v>
      </c>
      <c r="I109" s="95">
        <f t="shared" si="21"/>
        <v>0</v>
      </c>
      <c r="J109" s="95">
        <f t="shared" si="21"/>
        <v>0</v>
      </c>
      <c r="K109" s="96">
        <f t="shared" si="22"/>
        <v>0</v>
      </c>
      <c r="L109" s="25"/>
      <c r="M109" s="25"/>
      <c r="N109" s="25"/>
      <c r="O109" s="34"/>
      <c r="P109" s="34"/>
      <c r="Q109" s="34"/>
      <c r="R109" s="34"/>
      <c r="S109" s="34"/>
      <c r="T109" s="34"/>
    </row>
    <row r="110" spans="1:20" s="11" customFormat="1" ht="12.75">
      <c r="A110" s="97"/>
      <c r="B110" s="41" t="s">
        <v>165</v>
      </c>
      <c r="C110" s="28" t="s">
        <v>144</v>
      </c>
      <c r="D110" s="31">
        <v>1</v>
      </c>
      <c r="E110" s="32" t="s">
        <v>97</v>
      </c>
      <c r="F110" s="39"/>
      <c r="G110" s="39"/>
      <c r="H110" s="43">
        <f>SUM(F110:G110)*D110</f>
        <v>0</v>
      </c>
      <c r="I110" s="95">
        <f t="shared" si="21"/>
        <v>0</v>
      </c>
      <c r="J110" s="95">
        <f t="shared" si="21"/>
        <v>0</v>
      </c>
      <c r="K110" s="96">
        <f t="shared" si="22"/>
        <v>0</v>
      </c>
      <c r="L110" s="25"/>
      <c r="M110" s="25"/>
      <c r="N110" s="25"/>
      <c r="O110" s="34"/>
      <c r="P110" s="34"/>
      <c r="Q110" s="34"/>
      <c r="R110" s="34"/>
      <c r="S110" s="34"/>
      <c r="T110" s="34"/>
    </row>
    <row r="111" spans="1:20" s="11" customFormat="1" ht="12.75">
      <c r="A111" s="97"/>
      <c r="B111" s="41" t="s">
        <v>166</v>
      </c>
      <c r="C111" s="41" t="s">
        <v>167</v>
      </c>
      <c r="D111" s="42">
        <v>1</v>
      </c>
      <c r="E111" s="32" t="s">
        <v>97</v>
      </c>
      <c r="F111" s="39"/>
      <c r="G111" s="39"/>
      <c r="H111" s="43">
        <f>(F111+G111)*D111</f>
        <v>0</v>
      </c>
      <c r="I111" s="95">
        <f t="shared" si="21"/>
        <v>0</v>
      </c>
      <c r="J111" s="95">
        <f t="shared" si="21"/>
        <v>0</v>
      </c>
      <c r="K111" s="96">
        <f t="shared" si="22"/>
        <v>0</v>
      </c>
      <c r="L111" s="25"/>
      <c r="M111" s="25"/>
      <c r="N111" s="25"/>
      <c r="O111" s="34"/>
      <c r="P111" s="34"/>
      <c r="Q111" s="34"/>
      <c r="R111" s="34"/>
      <c r="S111" s="34"/>
      <c r="T111" s="34"/>
    </row>
    <row r="112" spans="1:20" s="11" customFormat="1" ht="12.75">
      <c r="A112" s="97"/>
      <c r="B112" s="41" t="s">
        <v>168</v>
      </c>
      <c r="C112" s="41" t="s">
        <v>169</v>
      </c>
      <c r="D112" s="42">
        <v>2</v>
      </c>
      <c r="E112" s="32" t="s">
        <v>97</v>
      </c>
      <c r="F112" s="39"/>
      <c r="G112" s="39"/>
      <c r="H112" s="43">
        <f>(F112+G112)*D112</f>
        <v>0</v>
      </c>
      <c r="I112" s="95">
        <f t="shared" si="21"/>
        <v>0</v>
      </c>
      <c r="J112" s="95">
        <f t="shared" si="21"/>
        <v>0</v>
      </c>
      <c r="K112" s="96">
        <f t="shared" si="22"/>
        <v>0</v>
      </c>
      <c r="L112" s="25"/>
      <c r="M112" s="25"/>
      <c r="N112" s="25"/>
      <c r="O112" s="34"/>
      <c r="P112" s="34"/>
      <c r="Q112" s="34"/>
      <c r="R112" s="34"/>
      <c r="S112" s="34"/>
      <c r="T112" s="34"/>
    </row>
    <row r="113" spans="1:20" s="11" customFormat="1" ht="12.75">
      <c r="A113" s="97"/>
      <c r="B113" s="41" t="s">
        <v>170</v>
      </c>
      <c r="C113" s="41" t="s">
        <v>171</v>
      </c>
      <c r="D113" s="42">
        <v>4</v>
      </c>
      <c r="E113" s="32" t="s">
        <v>97</v>
      </c>
      <c r="F113" s="39"/>
      <c r="G113" s="39"/>
      <c r="H113" s="43">
        <f>SUM(F113:G113)*D113</f>
        <v>0</v>
      </c>
      <c r="I113" s="95">
        <f t="shared" si="21"/>
        <v>0</v>
      </c>
      <c r="J113" s="95">
        <f t="shared" si="21"/>
        <v>0</v>
      </c>
      <c r="K113" s="96">
        <f t="shared" si="22"/>
        <v>0</v>
      </c>
      <c r="L113" s="25"/>
      <c r="M113" s="25"/>
      <c r="N113" s="25"/>
      <c r="O113" s="34"/>
      <c r="P113" s="34"/>
      <c r="Q113" s="34"/>
      <c r="R113" s="34"/>
      <c r="S113" s="34"/>
      <c r="T113" s="34"/>
    </row>
    <row r="114" spans="1:20" s="11" customFormat="1" ht="38.25">
      <c r="A114" s="97"/>
      <c r="B114" s="41" t="s">
        <v>172</v>
      </c>
      <c r="C114" s="88" t="s">
        <v>173</v>
      </c>
      <c r="D114" s="42">
        <v>1</v>
      </c>
      <c r="E114" s="32" t="s">
        <v>97</v>
      </c>
      <c r="F114" s="39"/>
      <c r="G114" s="39"/>
      <c r="H114" s="43">
        <f>SUM(F114:G114)*D114</f>
        <v>0</v>
      </c>
      <c r="I114" s="95">
        <f t="shared" si="21"/>
        <v>0</v>
      </c>
      <c r="J114" s="95">
        <f t="shared" si="21"/>
        <v>0</v>
      </c>
      <c r="K114" s="96">
        <f t="shared" si="22"/>
        <v>0</v>
      </c>
      <c r="L114" s="25"/>
      <c r="M114" s="25"/>
      <c r="N114" s="25"/>
      <c r="O114" s="34"/>
      <c r="P114" s="34"/>
      <c r="Q114" s="34"/>
      <c r="R114" s="34"/>
      <c r="S114" s="34"/>
      <c r="T114" s="34"/>
    </row>
    <row r="115" spans="1:20" s="11" customFormat="1" ht="51">
      <c r="A115" s="97"/>
      <c r="B115" s="41" t="s">
        <v>174</v>
      </c>
      <c r="C115" s="41" t="s">
        <v>175</v>
      </c>
      <c r="D115" s="42">
        <v>1</v>
      </c>
      <c r="E115" s="32" t="s">
        <v>97</v>
      </c>
      <c r="F115" s="39"/>
      <c r="G115" s="39"/>
      <c r="H115" s="43">
        <f>SUM(F115,G115)*D115</f>
        <v>0</v>
      </c>
      <c r="I115" s="95">
        <f t="shared" si="21"/>
        <v>0</v>
      </c>
      <c r="J115" s="95">
        <f t="shared" si="21"/>
        <v>0</v>
      </c>
      <c r="K115" s="96">
        <f t="shared" si="22"/>
        <v>0</v>
      </c>
      <c r="L115" s="25"/>
      <c r="M115" s="25"/>
      <c r="N115" s="25"/>
      <c r="O115" s="34"/>
      <c r="P115" s="34"/>
      <c r="Q115" s="34"/>
      <c r="R115" s="34"/>
      <c r="S115" s="34"/>
      <c r="T115" s="34"/>
    </row>
    <row r="116" spans="1:20" s="11" customFormat="1" ht="25.5">
      <c r="A116" s="97"/>
      <c r="B116" s="41" t="s">
        <v>176</v>
      </c>
      <c r="C116" s="41" t="s">
        <v>177</v>
      </c>
      <c r="D116" s="42">
        <v>1</v>
      </c>
      <c r="E116" s="32" t="s">
        <v>97</v>
      </c>
      <c r="F116" s="39"/>
      <c r="G116" s="39"/>
      <c r="H116" s="43">
        <f>SUM(F116:G116)*D116</f>
        <v>0</v>
      </c>
      <c r="I116" s="95">
        <f t="shared" si="21"/>
        <v>0</v>
      </c>
      <c r="J116" s="95">
        <f t="shared" si="21"/>
        <v>0</v>
      </c>
      <c r="K116" s="96">
        <f t="shared" si="22"/>
        <v>0</v>
      </c>
      <c r="L116" s="25"/>
      <c r="M116" s="25"/>
      <c r="N116" s="25"/>
      <c r="O116" s="34"/>
      <c r="P116" s="34"/>
      <c r="Q116" s="34"/>
      <c r="R116" s="34"/>
      <c r="S116" s="34"/>
      <c r="T116" s="34"/>
    </row>
    <row r="117" spans="1:20" s="11" customFormat="1" ht="12.75">
      <c r="A117" s="97"/>
      <c r="B117" s="41" t="s">
        <v>178</v>
      </c>
      <c r="C117" s="41" t="s">
        <v>179</v>
      </c>
      <c r="D117" s="42">
        <v>20</v>
      </c>
      <c r="E117" s="32" t="s">
        <v>11</v>
      </c>
      <c r="F117" s="39"/>
      <c r="G117" s="39"/>
      <c r="H117" s="43">
        <f>SUM(F117:G117)*D117</f>
        <v>0</v>
      </c>
      <c r="I117" s="95">
        <f t="shared" si="21"/>
        <v>0</v>
      </c>
      <c r="J117" s="95">
        <f t="shared" si="21"/>
        <v>0</v>
      </c>
      <c r="K117" s="96">
        <f t="shared" si="22"/>
        <v>0</v>
      </c>
      <c r="L117" s="25"/>
      <c r="M117" s="25"/>
      <c r="N117" s="25"/>
      <c r="O117" s="34"/>
      <c r="P117" s="34"/>
      <c r="Q117" s="34"/>
      <c r="R117" s="34"/>
      <c r="S117" s="34"/>
      <c r="T117" s="34"/>
    </row>
    <row r="118" spans="1:20" s="11" customFormat="1" ht="12.75">
      <c r="A118" s="97"/>
      <c r="B118" s="41" t="s">
        <v>180</v>
      </c>
      <c r="C118" s="41" t="s">
        <v>181</v>
      </c>
      <c r="D118" s="42">
        <v>2</v>
      </c>
      <c r="E118" s="32" t="s">
        <v>97</v>
      </c>
      <c r="F118" s="39"/>
      <c r="G118" s="39"/>
      <c r="H118" s="43">
        <f>SUM(F118,G118)*D118</f>
        <v>0</v>
      </c>
      <c r="I118" s="95">
        <f t="shared" si="21"/>
        <v>0</v>
      </c>
      <c r="J118" s="95">
        <f t="shared" si="21"/>
        <v>0</v>
      </c>
      <c r="K118" s="96">
        <f t="shared" si="22"/>
        <v>0</v>
      </c>
      <c r="L118" s="25"/>
      <c r="M118" s="25"/>
      <c r="N118" s="25"/>
      <c r="O118" s="34"/>
      <c r="P118" s="34"/>
      <c r="Q118" s="34"/>
      <c r="R118" s="34"/>
      <c r="S118" s="34"/>
      <c r="T118" s="34"/>
    </row>
    <row r="119" spans="1:20" s="11" customFormat="1" ht="12.75">
      <c r="A119" s="97"/>
      <c r="B119" s="41" t="s">
        <v>182</v>
      </c>
      <c r="C119" s="41" t="s">
        <v>183</v>
      </c>
      <c r="D119" s="42">
        <v>24</v>
      </c>
      <c r="E119" s="32" t="s">
        <v>97</v>
      </c>
      <c r="F119" s="39"/>
      <c r="G119" s="91" t="s">
        <v>10</v>
      </c>
      <c r="H119" s="43">
        <f>SUM(F119:G119)*D119</f>
        <v>0</v>
      </c>
      <c r="I119" s="95">
        <f>TRUNC(F119*(1+$K$4),2)</f>
        <v>0</v>
      </c>
      <c r="J119" s="95" t="s">
        <v>10</v>
      </c>
      <c r="K119" s="96">
        <f t="shared" si="22"/>
        <v>0</v>
      </c>
      <c r="L119" s="25"/>
      <c r="M119" s="25"/>
      <c r="N119" s="25"/>
      <c r="O119" s="34"/>
      <c r="P119" s="34"/>
      <c r="Q119" s="34"/>
      <c r="R119" s="34"/>
      <c r="S119" s="34"/>
      <c r="T119" s="34"/>
    </row>
    <row r="120" spans="1:20" s="11" customFormat="1" ht="12.75">
      <c r="A120" s="97"/>
      <c r="B120" s="41" t="s">
        <v>184</v>
      </c>
      <c r="C120" s="41" t="s">
        <v>185</v>
      </c>
      <c r="D120" s="42">
        <v>24</v>
      </c>
      <c r="E120" s="32" t="s">
        <v>97</v>
      </c>
      <c r="F120" s="39"/>
      <c r="G120" s="91" t="s">
        <v>10</v>
      </c>
      <c r="H120" s="43">
        <f>SUM(F120:G120)*D120</f>
        <v>0</v>
      </c>
      <c r="I120" s="95">
        <f>TRUNC(F120*(1+$K$4),2)</f>
        <v>0</v>
      </c>
      <c r="J120" s="95" t="s">
        <v>10</v>
      </c>
      <c r="K120" s="96">
        <f t="shared" si="22"/>
        <v>0</v>
      </c>
      <c r="L120" s="25"/>
      <c r="M120" s="25"/>
      <c r="N120" s="25"/>
      <c r="O120" s="34"/>
      <c r="P120" s="34"/>
      <c r="Q120" s="34"/>
      <c r="R120" s="34"/>
      <c r="S120" s="34"/>
      <c r="T120" s="34"/>
    </row>
    <row r="121" spans="1:14" s="21" customFormat="1" ht="25.5">
      <c r="A121" s="97"/>
      <c r="B121" s="41" t="s">
        <v>186</v>
      </c>
      <c r="C121" s="41" t="s">
        <v>187</v>
      </c>
      <c r="D121" s="42">
        <v>6</v>
      </c>
      <c r="E121" s="32" t="s">
        <v>97</v>
      </c>
      <c r="F121" s="39"/>
      <c r="G121" s="91" t="s">
        <v>10</v>
      </c>
      <c r="H121" s="43">
        <f>SUM(F121:G121)*D121</f>
        <v>0</v>
      </c>
      <c r="I121" s="95">
        <f>TRUNC(F121*(1+$K$4),2)</f>
        <v>0</v>
      </c>
      <c r="J121" s="95" t="s">
        <v>10</v>
      </c>
      <c r="K121" s="96">
        <f t="shared" si="22"/>
        <v>0</v>
      </c>
      <c r="L121" s="25"/>
      <c r="M121" s="25"/>
      <c r="N121" s="25"/>
    </row>
    <row r="122" spans="1:20" s="11" customFormat="1" ht="12.75">
      <c r="A122" s="97"/>
      <c r="B122" s="41" t="s">
        <v>188</v>
      </c>
      <c r="C122" s="41" t="s">
        <v>189</v>
      </c>
      <c r="D122" s="42">
        <v>1</v>
      </c>
      <c r="E122" s="94" t="s">
        <v>190</v>
      </c>
      <c r="F122" s="91" t="s">
        <v>10</v>
      </c>
      <c r="G122" s="39"/>
      <c r="H122" s="43">
        <f>SUM(F122:G122)*D122</f>
        <v>0</v>
      </c>
      <c r="I122" s="95" t="s">
        <v>10</v>
      </c>
      <c r="J122" s="95">
        <f>TRUNC(G122*(1+$K$4),2)</f>
        <v>0</v>
      </c>
      <c r="K122" s="96">
        <f t="shared" si="22"/>
        <v>0</v>
      </c>
      <c r="L122" s="25"/>
      <c r="M122" s="25"/>
      <c r="N122" s="25"/>
      <c r="O122" s="34"/>
      <c r="P122" s="34"/>
      <c r="Q122" s="34"/>
      <c r="R122" s="34"/>
      <c r="S122" s="34"/>
      <c r="T122" s="34"/>
    </row>
    <row r="123" spans="1:20" s="11" customFormat="1" ht="12.75">
      <c r="A123" s="2"/>
      <c r="B123" s="24">
        <v>4</v>
      </c>
      <c r="C123" s="140" t="s">
        <v>191</v>
      </c>
      <c r="D123" s="141"/>
      <c r="E123" s="141"/>
      <c r="F123" s="141"/>
      <c r="G123" s="141"/>
      <c r="H123" s="141"/>
      <c r="I123" s="141"/>
      <c r="J123" s="141"/>
      <c r="K123" s="142"/>
      <c r="L123" s="25"/>
      <c r="M123" s="25"/>
      <c r="N123" s="25"/>
      <c r="O123" s="34"/>
      <c r="P123" s="34"/>
      <c r="Q123" s="34"/>
      <c r="R123" s="34"/>
      <c r="S123" s="34"/>
      <c r="T123" s="34"/>
    </row>
    <row r="124" spans="1:14" s="11" customFormat="1" ht="12.75">
      <c r="A124" s="46"/>
      <c r="B124" s="101" t="s">
        <v>52</v>
      </c>
      <c r="C124" s="88" t="s">
        <v>137</v>
      </c>
      <c r="D124" s="89">
        <v>100</v>
      </c>
      <c r="E124" s="90" t="s">
        <v>11</v>
      </c>
      <c r="F124" s="39"/>
      <c r="G124" s="39"/>
      <c r="H124" s="43">
        <f aca="true" t="shared" si="23" ref="H124:H133">SUM(F124:G124)*D124</f>
        <v>0</v>
      </c>
      <c r="I124" s="92">
        <f aca="true" t="shared" si="24" ref="I124:J136">TRUNC(F124*(1+$K$4),2)</f>
        <v>0</v>
      </c>
      <c r="J124" s="92">
        <f t="shared" si="24"/>
        <v>0</v>
      </c>
      <c r="K124" s="93">
        <f aca="true" t="shared" si="25" ref="K124:K133">SUM(I124:J124)*D124</f>
        <v>0</v>
      </c>
      <c r="L124" s="25"/>
      <c r="M124" s="25"/>
      <c r="N124" s="25"/>
    </row>
    <row r="125" spans="1:14" s="11" customFormat="1" ht="25.5">
      <c r="A125" s="102"/>
      <c r="B125" s="101" t="s">
        <v>192</v>
      </c>
      <c r="C125" s="88" t="s">
        <v>193</v>
      </c>
      <c r="D125" s="89">
        <v>150</v>
      </c>
      <c r="E125" s="90" t="s">
        <v>11</v>
      </c>
      <c r="F125" s="39"/>
      <c r="G125" s="39"/>
      <c r="H125" s="43">
        <f t="shared" si="23"/>
        <v>0</v>
      </c>
      <c r="I125" s="92">
        <f t="shared" si="24"/>
        <v>0</v>
      </c>
      <c r="J125" s="92">
        <f t="shared" si="24"/>
        <v>0</v>
      </c>
      <c r="K125" s="93">
        <f t="shared" si="25"/>
        <v>0</v>
      </c>
      <c r="L125" s="25"/>
      <c r="M125" s="25"/>
      <c r="N125" s="25"/>
    </row>
    <row r="126" spans="1:14" s="21" customFormat="1" ht="25.5">
      <c r="A126" s="103"/>
      <c r="B126" s="101" t="s">
        <v>74</v>
      </c>
      <c r="C126" s="35" t="s">
        <v>194</v>
      </c>
      <c r="D126" s="36">
        <v>1</v>
      </c>
      <c r="E126" s="37" t="s">
        <v>97</v>
      </c>
      <c r="F126" s="38"/>
      <c r="G126" s="39"/>
      <c r="H126" s="40">
        <f>SUM(F126,G126)*D126</f>
        <v>0</v>
      </c>
      <c r="I126" s="75">
        <f t="shared" si="24"/>
        <v>0</v>
      </c>
      <c r="J126" s="76">
        <f t="shared" si="24"/>
        <v>0</v>
      </c>
      <c r="K126" s="10">
        <f>SUM(I126:J126)*D126</f>
        <v>0</v>
      </c>
      <c r="L126" s="25"/>
      <c r="M126" s="25"/>
      <c r="N126" s="25"/>
    </row>
    <row r="127" spans="1:11" s="25" customFormat="1" ht="25.5">
      <c r="A127" s="98"/>
      <c r="B127" s="101" t="s">
        <v>75</v>
      </c>
      <c r="C127" s="88" t="s">
        <v>195</v>
      </c>
      <c r="D127" s="89">
        <v>3</v>
      </c>
      <c r="E127" s="90" t="s">
        <v>11</v>
      </c>
      <c r="F127" s="39"/>
      <c r="G127" s="39"/>
      <c r="H127" s="43">
        <f t="shared" si="23"/>
        <v>0</v>
      </c>
      <c r="I127" s="92">
        <f t="shared" si="24"/>
        <v>0</v>
      </c>
      <c r="J127" s="92">
        <f t="shared" si="24"/>
        <v>0</v>
      </c>
      <c r="K127" s="93">
        <f t="shared" si="25"/>
        <v>0</v>
      </c>
    </row>
    <row r="128" spans="1:11" s="25" customFormat="1" ht="51">
      <c r="A128" s="98"/>
      <c r="B128" s="101" t="s">
        <v>196</v>
      </c>
      <c r="C128" s="88" t="s">
        <v>197</v>
      </c>
      <c r="D128" s="89">
        <v>4</v>
      </c>
      <c r="E128" s="94" t="s">
        <v>97</v>
      </c>
      <c r="F128" s="39"/>
      <c r="G128" s="39"/>
      <c r="H128" s="43">
        <f t="shared" si="23"/>
        <v>0</v>
      </c>
      <c r="I128" s="104">
        <f t="shared" si="24"/>
        <v>0</v>
      </c>
      <c r="J128" s="104">
        <f t="shared" si="24"/>
        <v>0</v>
      </c>
      <c r="K128" s="93">
        <f t="shared" si="25"/>
        <v>0</v>
      </c>
    </row>
    <row r="129" spans="1:11" s="25" customFormat="1" ht="12.75">
      <c r="A129" s="98"/>
      <c r="B129" s="101" t="s">
        <v>198</v>
      </c>
      <c r="C129" s="88" t="s">
        <v>98</v>
      </c>
      <c r="D129" s="89">
        <v>4</v>
      </c>
      <c r="E129" s="94" t="s">
        <v>97</v>
      </c>
      <c r="F129" s="39"/>
      <c r="G129" s="39"/>
      <c r="H129" s="43">
        <f t="shared" si="23"/>
        <v>0</v>
      </c>
      <c r="I129" s="104">
        <f t="shared" si="24"/>
        <v>0</v>
      </c>
      <c r="J129" s="104">
        <f t="shared" si="24"/>
        <v>0</v>
      </c>
      <c r="K129" s="93">
        <f t="shared" si="25"/>
        <v>0</v>
      </c>
    </row>
    <row r="130" spans="1:11" s="25" customFormat="1" ht="12.75">
      <c r="A130" s="98"/>
      <c r="B130" s="101" t="s">
        <v>199</v>
      </c>
      <c r="C130" s="88" t="s">
        <v>162</v>
      </c>
      <c r="D130" s="89">
        <v>2</v>
      </c>
      <c r="E130" s="94" t="s">
        <v>97</v>
      </c>
      <c r="F130" s="39"/>
      <c r="G130" s="39"/>
      <c r="H130" s="43">
        <f t="shared" si="23"/>
        <v>0</v>
      </c>
      <c r="I130" s="104">
        <f t="shared" si="24"/>
        <v>0</v>
      </c>
      <c r="J130" s="104">
        <f t="shared" si="24"/>
        <v>0</v>
      </c>
      <c r="K130" s="93">
        <f t="shared" si="25"/>
        <v>0</v>
      </c>
    </row>
    <row r="131" spans="1:11" s="25" customFormat="1" ht="12.75">
      <c r="A131" s="98"/>
      <c r="B131" s="101" t="s">
        <v>200</v>
      </c>
      <c r="C131" s="88" t="s">
        <v>201</v>
      </c>
      <c r="D131" s="89">
        <v>2</v>
      </c>
      <c r="E131" s="94" t="s">
        <v>97</v>
      </c>
      <c r="F131" s="39"/>
      <c r="G131" s="39"/>
      <c r="H131" s="43">
        <f t="shared" si="23"/>
        <v>0</v>
      </c>
      <c r="I131" s="104">
        <f t="shared" si="24"/>
        <v>0</v>
      </c>
      <c r="J131" s="104">
        <f t="shared" si="24"/>
        <v>0</v>
      </c>
      <c r="K131" s="93">
        <f t="shared" si="25"/>
        <v>0</v>
      </c>
    </row>
    <row r="132" spans="1:14" s="21" customFormat="1" ht="12.75">
      <c r="A132" s="98"/>
      <c r="B132" s="101" t="s">
        <v>202</v>
      </c>
      <c r="C132" s="88" t="s">
        <v>203</v>
      </c>
      <c r="D132" s="89">
        <v>2</v>
      </c>
      <c r="E132" s="94" t="s">
        <v>97</v>
      </c>
      <c r="F132" s="39"/>
      <c r="G132" s="39"/>
      <c r="H132" s="43">
        <f t="shared" si="23"/>
        <v>0</v>
      </c>
      <c r="I132" s="104">
        <f t="shared" si="24"/>
        <v>0</v>
      </c>
      <c r="J132" s="104">
        <f t="shared" si="24"/>
        <v>0</v>
      </c>
      <c r="K132" s="93">
        <f t="shared" si="25"/>
        <v>0</v>
      </c>
      <c r="L132" s="25"/>
      <c r="M132" s="25"/>
      <c r="N132" s="25"/>
    </row>
    <row r="133" spans="1:11" s="25" customFormat="1" ht="12.75">
      <c r="A133" s="98"/>
      <c r="B133" s="101" t="s">
        <v>204</v>
      </c>
      <c r="C133" s="88" t="s">
        <v>205</v>
      </c>
      <c r="D133" s="89">
        <v>4</v>
      </c>
      <c r="E133" s="94" t="s">
        <v>97</v>
      </c>
      <c r="F133" s="39"/>
      <c r="G133" s="39"/>
      <c r="H133" s="43">
        <f t="shared" si="23"/>
        <v>0</v>
      </c>
      <c r="I133" s="104">
        <f t="shared" si="24"/>
        <v>0</v>
      </c>
      <c r="J133" s="104">
        <f t="shared" si="24"/>
        <v>0</v>
      </c>
      <c r="K133" s="93">
        <f t="shared" si="25"/>
        <v>0</v>
      </c>
    </row>
    <row r="134" spans="1:11" s="25" customFormat="1" ht="12.75">
      <c r="A134" s="2"/>
      <c r="B134" s="24">
        <v>5</v>
      </c>
      <c r="C134" s="140" t="s">
        <v>206</v>
      </c>
      <c r="D134" s="141"/>
      <c r="E134" s="141"/>
      <c r="F134" s="141"/>
      <c r="G134" s="141"/>
      <c r="H134" s="141"/>
      <c r="I134" s="141"/>
      <c r="J134" s="141"/>
      <c r="K134" s="142"/>
    </row>
    <row r="135" spans="1:14" s="21" customFormat="1" ht="51">
      <c r="A135" s="98"/>
      <c r="B135" s="101" t="s">
        <v>54</v>
      </c>
      <c r="C135" s="105" t="s">
        <v>207</v>
      </c>
      <c r="D135" s="89">
        <v>64</v>
      </c>
      <c r="E135" s="94" t="s">
        <v>97</v>
      </c>
      <c r="F135" s="39"/>
      <c r="G135" s="39"/>
      <c r="H135" s="43">
        <f>SUM(F135,G135)*D135</f>
        <v>0</v>
      </c>
      <c r="I135" s="44">
        <f t="shared" si="24"/>
        <v>0</v>
      </c>
      <c r="J135" s="44">
        <f t="shared" si="24"/>
        <v>0</v>
      </c>
      <c r="K135" s="96">
        <f>SUM(I135:J135)*D135</f>
        <v>0</v>
      </c>
      <c r="L135" s="25"/>
      <c r="M135" s="25"/>
      <c r="N135" s="25"/>
    </row>
    <row r="136" spans="1:11" s="25" customFormat="1" ht="39" customHeight="1">
      <c r="A136" s="98"/>
      <c r="B136" s="101" t="s">
        <v>64</v>
      </c>
      <c r="C136" s="105" t="s">
        <v>208</v>
      </c>
      <c r="D136" s="89">
        <v>40</v>
      </c>
      <c r="E136" s="94" t="s">
        <v>97</v>
      </c>
      <c r="F136" s="39"/>
      <c r="G136" s="39"/>
      <c r="H136" s="43">
        <f>SUM(F136,G136)*D136</f>
        <v>0</v>
      </c>
      <c r="I136" s="44">
        <f t="shared" si="24"/>
        <v>0</v>
      </c>
      <c r="J136" s="44">
        <f t="shared" si="24"/>
        <v>0</v>
      </c>
      <c r="K136" s="96">
        <f>SUM(I136:J136)*D136</f>
        <v>0</v>
      </c>
    </row>
    <row r="137" spans="1:11" s="25" customFormat="1" ht="12.75">
      <c r="A137" s="2"/>
      <c r="B137" s="24">
        <v>6</v>
      </c>
      <c r="C137" s="140" t="s">
        <v>209</v>
      </c>
      <c r="D137" s="141"/>
      <c r="E137" s="141"/>
      <c r="F137" s="141"/>
      <c r="G137" s="141"/>
      <c r="H137" s="141"/>
      <c r="I137" s="141"/>
      <c r="J137" s="141"/>
      <c r="K137" s="142"/>
    </row>
    <row r="138" spans="1:11" s="25" customFormat="1" ht="12.75">
      <c r="A138" s="97"/>
      <c r="B138" s="27" t="s">
        <v>210</v>
      </c>
      <c r="C138" s="28" t="s">
        <v>211</v>
      </c>
      <c r="D138" s="29">
        <v>44</v>
      </c>
      <c r="E138" s="94" t="s">
        <v>97</v>
      </c>
      <c r="F138" s="39"/>
      <c r="G138" s="39"/>
      <c r="H138" s="43">
        <f aca="true" t="shared" si="26" ref="H138:H145">SUM(F138:G138)*D138</f>
        <v>0</v>
      </c>
      <c r="I138" s="95">
        <f>TRUNC(F138*(1+$K$4),2)</f>
        <v>0</v>
      </c>
      <c r="J138" s="95">
        <f>TRUNC(G138*(1+$K$4),2)</f>
        <v>0</v>
      </c>
      <c r="K138" s="10">
        <f aca="true" t="shared" si="27" ref="K138:K145">SUM(I138:J138)*D138</f>
        <v>0</v>
      </c>
    </row>
    <row r="139" spans="1:11" s="25" customFormat="1" ht="12.75">
      <c r="A139" s="97"/>
      <c r="B139" s="27" t="s">
        <v>67</v>
      </c>
      <c r="C139" s="41" t="s">
        <v>212</v>
      </c>
      <c r="D139" s="42">
        <v>4</v>
      </c>
      <c r="E139" s="32" t="s">
        <v>97</v>
      </c>
      <c r="F139" s="91" t="s">
        <v>10</v>
      </c>
      <c r="G139" s="39"/>
      <c r="H139" s="43">
        <f>SUM(F139:G139)*D139</f>
        <v>0</v>
      </c>
      <c r="I139" s="95" t="s">
        <v>213</v>
      </c>
      <c r="J139" s="95">
        <f aca="true" t="shared" si="28" ref="J139:J145">TRUNC(G139*(1+$K$4),2)</f>
        <v>0</v>
      </c>
      <c r="K139" s="96">
        <f t="shared" si="27"/>
        <v>0</v>
      </c>
    </row>
    <row r="140" spans="1:11" s="25" customFormat="1" ht="13.5" customHeight="1">
      <c r="A140" s="46"/>
      <c r="B140" s="27" t="s">
        <v>68</v>
      </c>
      <c r="C140" s="28" t="s">
        <v>214</v>
      </c>
      <c r="D140" s="29">
        <v>1</v>
      </c>
      <c r="E140" s="94" t="s">
        <v>190</v>
      </c>
      <c r="F140" s="39"/>
      <c r="G140" s="39"/>
      <c r="H140" s="43">
        <f t="shared" si="26"/>
        <v>0</v>
      </c>
      <c r="I140" s="44">
        <f>TRUNC(F140*(1+$K$4),2)</f>
        <v>0</v>
      </c>
      <c r="J140" s="44">
        <f t="shared" si="28"/>
        <v>0</v>
      </c>
      <c r="K140" s="10">
        <f t="shared" si="27"/>
        <v>0</v>
      </c>
    </row>
    <row r="141" spans="1:11" s="25" customFormat="1" ht="12.75">
      <c r="A141" s="46"/>
      <c r="B141" s="27" t="s">
        <v>69</v>
      </c>
      <c r="C141" s="28" t="s">
        <v>215</v>
      </c>
      <c r="D141" s="29">
        <v>22</v>
      </c>
      <c r="E141" s="94" t="s">
        <v>190</v>
      </c>
      <c r="F141" s="91" t="s">
        <v>10</v>
      </c>
      <c r="G141" s="39"/>
      <c r="H141" s="43">
        <f t="shared" si="26"/>
        <v>0</v>
      </c>
      <c r="I141" s="106" t="s">
        <v>10</v>
      </c>
      <c r="J141" s="44">
        <f t="shared" si="28"/>
        <v>0</v>
      </c>
      <c r="K141" s="10">
        <f t="shared" si="27"/>
        <v>0</v>
      </c>
    </row>
    <row r="142" spans="1:11" s="25" customFormat="1" ht="12.75">
      <c r="A142" s="47"/>
      <c r="B142" s="27" t="s">
        <v>216</v>
      </c>
      <c r="C142" s="41" t="s">
        <v>217</v>
      </c>
      <c r="D142" s="42">
        <v>1</v>
      </c>
      <c r="E142" s="30" t="s">
        <v>97</v>
      </c>
      <c r="F142" s="39"/>
      <c r="G142" s="39"/>
      <c r="H142" s="43">
        <f t="shared" si="26"/>
        <v>0</v>
      </c>
      <c r="I142" s="44">
        <f>TRUNC(F142*(1+$K$4),2)</f>
        <v>0</v>
      </c>
      <c r="J142" s="44">
        <f t="shared" si="28"/>
        <v>0</v>
      </c>
      <c r="K142" s="10">
        <f t="shared" si="27"/>
        <v>0</v>
      </c>
    </row>
    <row r="143" spans="1:14" s="21" customFormat="1" ht="12.75">
      <c r="A143" s="47"/>
      <c r="B143" s="27" t="s">
        <v>218</v>
      </c>
      <c r="C143" s="41" t="s">
        <v>219</v>
      </c>
      <c r="D143" s="42">
        <v>1</v>
      </c>
      <c r="E143" s="30" t="s">
        <v>97</v>
      </c>
      <c r="F143" s="39"/>
      <c r="G143" s="39"/>
      <c r="H143" s="43">
        <f t="shared" si="26"/>
        <v>0</v>
      </c>
      <c r="I143" s="44">
        <f>TRUNC(F143*(1+$K$4),2)</f>
        <v>0</v>
      </c>
      <c r="J143" s="44">
        <f t="shared" si="28"/>
        <v>0</v>
      </c>
      <c r="K143" s="10">
        <f t="shared" si="27"/>
        <v>0</v>
      </c>
      <c r="L143" s="25"/>
      <c r="M143" s="25"/>
      <c r="N143" s="25"/>
    </row>
    <row r="144" spans="1:11" s="25" customFormat="1" ht="25.5">
      <c r="A144" s="107"/>
      <c r="B144" s="27" t="s">
        <v>220</v>
      </c>
      <c r="C144" s="108" t="s">
        <v>221</v>
      </c>
      <c r="D144" s="109">
        <v>11</v>
      </c>
      <c r="E144" s="8" t="s">
        <v>190</v>
      </c>
      <c r="F144" s="118"/>
      <c r="G144" s="119"/>
      <c r="H144" s="45">
        <f t="shared" si="26"/>
        <v>0</v>
      </c>
      <c r="I144" s="76">
        <f>TRUNC(F144*(1+$K$4),2)</f>
        <v>0</v>
      </c>
      <c r="J144" s="76">
        <f t="shared" si="28"/>
        <v>0</v>
      </c>
      <c r="K144" s="110">
        <f t="shared" si="27"/>
        <v>0</v>
      </c>
    </row>
    <row r="145" spans="1:11" s="25" customFormat="1" ht="12.75">
      <c r="A145" s="46"/>
      <c r="B145" s="27" t="s">
        <v>222</v>
      </c>
      <c r="C145" s="28" t="s">
        <v>223</v>
      </c>
      <c r="D145" s="29">
        <v>1</v>
      </c>
      <c r="E145" s="94" t="s">
        <v>97</v>
      </c>
      <c r="F145" s="39"/>
      <c r="G145" s="39"/>
      <c r="H145" s="43">
        <f t="shared" si="26"/>
        <v>0</v>
      </c>
      <c r="I145" s="44">
        <f>TRUNC(F145*(1+$K$4),2)</f>
        <v>0</v>
      </c>
      <c r="J145" s="44">
        <f t="shared" si="28"/>
        <v>0</v>
      </c>
      <c r="K145" s="10">
        <f t="shared" si="27"/>
        <v>0</v>
      </c>
    </row>
    <row r="146" spans="1:11" s="25" customFormat="1" ht="12.75">
      <c r="A146" s="85"/>
      <c r="B146" s="12"/>
      <c r="C146" s="13" t="s">
        <v>100</v>
      </c>
      <c r="D146" s="14"/>
      <c r="E146" s="15"/>
      <c r="F146" s="86">
        <f>SUMPRODUCT(D79:D145,F79:F145)</f>
        <v>0</v>
      </c>
      <c r="G146" s="86">
        <f>SUMPRODUCT(D79:D145,G79:G145)</f>
        <v>0</v>
      </c>
      <c r="H146" s="86">
        <f>SUM(H79:H145)</f>
        <v>0</v>
      </c>
      <c r="I146" s="86">
        <f>SUMPRODUCT(D79:D145,I79:I145)</f>
        <v>0</v>
      </c>
      <c r="J146" s="86">
        <f>SUMPRODUCT(D79:D145,J79:J145)</f>
        <v>0</v>
      </c>
      <c r="K146" s="87">
        <f>SUM(K79:K145)</f>
        <v>0</v>
      </c>
    </row>
    <row r="147" spans="1:11" s="25" customFormat="1" ht="13.5" thickBot="1">
      <c r="A147" s="48"/>
      <c r="B147" s="49"/>
      <c r="C147" s="50" t="s">
        <v>229</v>
      </c>
      <c r="D147" s="51"/>
      <c r="E147" s="52"/>
      <c r="F147" s="53">
        <f aca="true" t="shared" si="29" ref="F147:K147">SUM(F146+F76)</f>
        <v>0</v>
      </c>
      <c r="G147" s="53">
        <f t="shared" si="29"/>
        <v>0</v>
      </c>
      <c r="H147" s="53">
        <f t="shared" si="29"/>
        <v>0</v>
      </c>
      <c r="I147" s="53">
        <f t="shared" si="29"/>
        <v>0</v>
      </c>
      <c r="J147" s="53">
        <f t="shared" si="29"/>
        <v>0</v>
      </c>
      <c r="K147" s="54">
        <f t="shared" si="29"/>
        <v>0</v>
      </c>
    </row>
  </sheetData>
  <sheetProtection password="C690" sheet="1"/>
  <protectedRanges>
    <protectedRange sqref="F102:G102" name="Intervalo1_3_1"/>
  </protectedRanges>
  <mergeCells count="41">
    <mergeCell ref="A1:H2"/>
    <mergeCell ref="I1:K2"/>
    <mergeCell ref="A3:H3"/>
    <mergeCell ref="A4:H4"/>
    <mergeCell ref="I4:J4"/>
    <mergeCell ref="C48:K48"/>
    <mergeCell ref="A5:H5"/>
    <mergeCell ref="I6:J7"/>
    <mergeCell ref="H11:K11"/>
    <mergeCell ref="A12:A13"/>
    <mergeCell ref="A9:K9"/>
    <mergeCell ref="A10:B10"/>
    <mergeCell ref="C10:F10"/>
    <mergeCell ref="H10:K10"/>
    <mergeCell ref="C12:C13"/>
    <mergeCell ref="D12:D13"/>
    <mergeCell ref="A6:H6"/>
    <mergeCell ref="I12:J12"/>
    <mergeCell ref="K12:K13"/>
    <mergeCell ref="C14:K14"/>
    <mergeCell ref="A11:B11"/>
    <mergeCell ref="C11:F11"/>
    <mergeCell ref="K6:K7"/>
    <mergeCell ref="A7:H7"/>
    <mergeCell ref="H12:H13"/>
    <mergeCell ref="B12:B13"/>
    <mergeCell ref="C15:K15"/>
    <mergeCell ref="C16:K16"/>
    <mergeCell ref="E12:E13"/>
    <mergeCell ref="F12:G12"/>
    <mergeCell ref="C43:K43"/>
    <mergeCell ref="C36:K36"/>
    <mergeCell ref="C87:K87"/>
    <mergeCell ref="C102:K102"/>
    <mergeCell ref="C123:K123"/>
    <mergeCell ref="C134:K134"/>
    <mergeCell ref="C137:K137"/>
    <mergeCell ref="C25:K25"/>
    <mergeCell ref="C71:K71"/>
    <mergeCell ref="C78:K78"/>
    <mergeCell ref="C77:K77"/>
  </mergeCells>
  <printOptions/>
  <pageMargins left="0.5118110236220472" right="0.5118110236220472" top="0.7874015748031497" bottom="0.5905511811023623" header="0.31496062992125984" footer="0.31496062992125984"/>
  <pageSetup fitToHeight="0" fitToWidth="1" horizontalDpi="600" verticalDpi="600" orientation="landscape" paperSize="9" scale="81" r:id="rId1"/>
  <rowBreaks count="3" manualBreakCount="3">
    <brk id="35" max="10" man="1"/>
    <brk id="101" max="10" man="1"/>
    <brk id="122"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Marcia Corona Da Silva</cp:lastModifiedBy>
  <cp:lastPrinted>2019-07-25T12:39:27Z</cp:lastPrinted>
  <dcterms:created xsi:type="dcterms:W3CDTF">2000-05-25T11:19:14Z</dcterms:created>
  <dcterms:modified xsi:type="dcterms:W3CDTF">2020-02-10T20:03:27Z</dcterms:modified>
  <cp:category/>
  <cp:version/>
  <cp:contentType/>
  <cp:contentStatus/>
</cp:coreProperties>
</file>